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tvrdavakulture-my.sharepoint.com/personal/marina_tvrdjava-kulture_hr/Documents/Radna površina/marina/"/>
    </mc:Choice>
  </mc:AlternateContent>
  <xr:revisionPtr revIDLastSave="6" documentId="8_{6ED81795-8595-432A-AEE8-730D87FB6423}" xr6:coauthVersionLast="47" xr6:coauthVersionMax="47" xr10:uidLastSave="{0525331A-422B-4779-A2BA-34A0BA4AC037}"/>
  <bookViews>
    <workbookView xWindow="-120" yWindow="-120" windowWidth="29040" windowHeight="15840" xr2:uid="{00000000-000D-0000-FFFF-FFFF00000000}"/>
  </bookViews>
  <sheets>
    <sheet name="SAŽETAK" sheetId="1" r:id="rId1"/>
    <sheet name=" Račun prihoda i rashoda" sheetId="3" r:id="rId2"/>
    <sheet name="Rashodi i prihodi prema izv.fi." sheetId="5" r:id="rId3"/>
    <sheet name="Rashodi prema funkcijskoj k " sheetId="8" r:id="rId4"/>
    <sheet name="Rashodi prema organizacijskoj k" sheetId="11" r:id="rId5"/>
    <sheet name="Račun financiranja" sheetId="6" r:id="rId6"/>
    <sheet name="Račun fin prema izvorima f" sheetId="10" r:id="rId7"/>
    <sheet name="Programska klasifikacija" sheetId="7" r:id="rId8"/>
  </sheets>
  <definedNames>
    <definedName name="_xlnm.Print_Area" localSheetId="1">' Račun prihoda i rashoda'!$B$1:$I$42</definedName>
    <definedName name="_xlnm.Print_Area" localSheetId="0">SAŽETAK!$B$1:$L$27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" i="5" l="1"/>
  <c r="D7" i="5"/>
  <c r="E8" i="5"/>
  <c r="D8" i="5"/>
  <c r="E20" i="7"/>
  <c r="E19" i="7" s="1"/>
  <c r="D20" i="7"/>
  <c r="I64" i="3"/>
  <c r="I52" i="3" s="1"/>
  <c r="I43" i="3" s="1"/>
  <c r="H64" i="3"/>
  <c r="H52" i="3" s="1"/>
  <c r="H43" i="3" s="1"/>
  <c r="E30" i="5"/>
  <c r="D30" i="5"/>
  <c r="E12" i="7"/>
  <c r="E10" i="7"/>
  <c r="D76" i="7"/>
  <c r="D72" i="7" s="1"/>
  <c r="E76" i="7"/>
  <c r="E72" i="7" s="1"/>
  <c r="I31" i="3"/>
  <c r="I30" i="3" s="1"/>
  <c r="I28" i="3"/>
  <c r="I27" i="3" s="1"/>
  <c r="H31" i="3"/>
  <c r="H30" i="3" s="1"/>
  <c r="H27" i="3"/>
  <c r="D10" i="7"/>
  <c r="I42" i="3" l="1"/>
  <c r="I13" i="1"/>
  <c r="H13" i="1"/>
  <c r="H42" i="3"/>
  <c r="E9" i="7"/>
  <c r="F19" i="5"/>
  <c r="E19" i="5"/>
  <c r="D19" i="5"/>
  <c r="E47" i="7"/>
  <c r="F47" i="7"/>
  <c r="G47" i="7"/>
  <c r="D47" i="7"/>
  <c r="E8" i="7" l="1"/>
  <c r="E8" i="11"/>
  <c r="F6" i="5"/>
  <c r="E6" i="5"/>
  <c r="H6" i="5" s="1"/>
  <c r="D6" i="5"/>
  <c r="E180" i="7"/>
  <c r="F180" i="7"/>
  <c r="G180" i="7"/>
  <c r="D180" i="7"/>
  <c r="E174" i="7"/>
  <c r="F174" i="7"/>
  <c r="G174" i="7"/>
  <c r="D174" i="7"/>
  <c r="E163" i="7"/>
  <c r="F163" i="7"/>
  <c r="G163" i="7"/>
  <c r="D163" i="7"/>
  <c r="E150" i="7"/>
  <c r="F150" i="7"/>
  <c r="G150" i="7"/>
  <c r="D150" i="7"/>
  <c r="E140" i="7"/>
  <c r="F140" i="7"/>
  <c r="G140" i="7"/>
  <c r="D140" i="7"/>
  <c r="E130" i="7"/>
  <c r="F130" i="7"/>
  <c r="G130" i="7"/>
  <c r="D130" i="7"/>
  <c r="E126" i="7"/>
  <c r="F126" i="7"/>
  <c r="G126" i="7"/>
  <c r="D126" i="7"/>
  <c r="E117" i="7"/>
  <c r="F117" i="7"/>
  <c r="G117" i="7"/>
  <c r="D117" i="7"/>
  <c r="E104" i="7"/>
  <c r="F104" i="7"/>
  <c r="G104" i="7"/>
  <c r="D104" i="7"/>
  <c r="G98" i="7"/>
  <c r="E98" i="7"/>
  <c r="F98" i="7"/>
  <c r="D98" i="7"/>
  <c r="E88" i="7"/>
  <c r="F88" i="7"/>
  <c r="G88" i="7"/>
  <c r="D88" i="7"/>
  <c r="E80" i="7"/>
  <c r="D80" i="7"/>
  <c r="E71" i="7"/>
  <c r="E25" i="7" s="1"/>
  <c r="E24" i="7" s="1"/>
  <c r="F71" i="7"/>
  <c r="G71" i="7"/>
  <c r="D71" i="7"/>
  <c r="D25" i="7" s="1"/>
  <c r="D24" i="7" s="1"/>
  <c r="E53" i="7"/>
  <c r="F53" i="7"/>
  <c r="G53" i="7"/>
  <c r="D53" i="7"/>
  <c r="E40" i="7"/>
  <c r="F40" i="7"/>
  <c r="G40" i="7"/>
  <c r="D40" i="7"/>
  <c r="E26" i="7"/>
  <c r="F26" i="7"/>
  <c r="G26" i="7"/>
  <c r="D26" i="7"/>
  <c r="F19" i="7"/>
  <c r="G19" i="7"/>
  <c r="D19" i="7"/>
  <c r="D9" i="7" s="1"/>
  <c r="E17" i="7"/>
  <c r="F17" i="7"/>
  <c r="G17" i="7"/>
  <c r="D17" i="7"/>
  <c r="E15" i="7"/>
  <c r="F15" i="7"/>
  <c r="G15" i="7"/>
  <c r="D15" i="7"/>
  <c r="F12" i="7"/>
  <c r="G12" i="7"/>
  <c r="D12" i="7"/>
  <c r="F10" i="7"/>
  <c r="G10" i="7"/>
  <c r="H19" i="5"/>
  <c r="H7" i="5"/>
  <c r="H8" i="5"/>
  <c r="G7" i="5"/>
  <c r="G8" i="5"/>
  <c r="C19" i="5"/>
  <c r="G19" i="5" s="1"/>
  <c r="C6" i="5"/>
  <c r="L38" i="3"/>
  <c r="L39" i="3"/>
  <c r="K38" i="3"/>
  <c r="K39" i="3"/>
  <c r="H37" i="3"/>
  <c r="H36" i="3" s="1"/>
  <c r="H11" i="3" s="1"/>
  <c r="I37" i="3"/>
  <c r="I36" i="3" s="1"/>
  <c r="I11" i="3" s="1"/>
  <c r="J37" i="3"/>
  <c r="J36" i="3" s="1"/>
  <c r="J11" i="3" s="1"/>
  <c r="J10" i="3" s="1"/>
  <c r="G37" i="3"/>
  <c r="G36" i="3" s="1"/>
  <c r="G11" i="3" s="1"/>
  <c r="G10" i="3" s="1"/>
  <c r="H15" i="1"/>
  <c r="I15" i="1"/>
  <c r="L15" i="1" s="1"/>
  <c r="J15" i="1"/>
  <c r="J16" i="1" s="1"/>
  <c r="J27" i="1" s="1"/>
  <c r="G15" i="1"/>
  <c r="G16" i="1" s="1"/>
  <c r="G27" i="1" s="1"/>
  <c r="J12" i="1"/>
  <c r="G12" i="1"/>
  <c r="I10" i="3" l="1"/>
  <c r="I10" i="1"/>
  <c r="I12" i="1" s="1"/>
  <c r="H10" i="3"/>
  <c r="H10" i="1"/>
  <c r="H12" i="1" s="1"/>
  <c r="E8" i="8"/>
  <c r="E7" i="8" s="1"/>
  <c r="E6" i="8" s="1"/>
  <c r="E7" i="11"/>
  <c r="E6" i="11" s="1"/>
  <c r="D8" i="11"/>
  <c r="D8" i="7"/>
  <c r="K15" i="1"/>
  <c r="L10" i="3"/>
  <c r="G6" i="5"/>
  <c r="K36" i="3"/>
  <c r="K37" i="3"/>
  <c r="L37" i="3"/>
  <c r="L36" i="3"/>
  <c r="K10" i="3"/>
  <c r="I16" i="1" l="1"/>
  <c r="I27" i="1" s="1"/>
  <c r="H16" i="1"/>
  <c r="H27" i="1" s="1"/>
  <c r="D8" i="8"/>
  <c r="D7" i="8" s="1"/>
  <c r="D6" i="8" s="1"/>
  <c r="D7" i="11"/>
  <c r="D6" i="11" s="1"/>
</calcChain>
</file>

<file path=xl/sharedStrings.xml><?xml version="1.0" encoding="utf-8"?>
<sst xmlns="http://schemas.openxmlformats.org/spreadsheetml/2006/main" count="508" uniqueCount="252">
  <si>
    <t>PRIHODI UKUPNO</t>
  </si>
  <si>
    <t>RASHODI UKUPNO</t>
  </si>
  <si>
    <t>RAZLIKA - VIŠAK / MANJAK</t>
  </si>
  <si>
    <t>Prihodi poslovanja</t>
  </si>
  <si>
    <t>Rashodi poslovanja</t>
  </si>
  <si>
    <t>Rashodi za zaposlene</t>
  </si>
  <si>
    <t>Rashodi za nabavu nefinancijske imovine</t>
  </si>
  <si>
    <t>BROJČANA OZNAKA I NAZIV</t>
  </si>
  <si>
    <t>Primici od financijske imovine i zaduživanja</t>
  </si>
  <si>
    <t>Izdaci za financijsku imovinu i otplate zajmova</t>
  </si>
  <si>
    <t>II. POSEBNI DIO</t>
  </si>
  <si>
    <t>I. OPĆI DIO</t>
  </si>
  <si>
    <t>Materijalni rashodi</t>
  </si>
  <si>
    <t>Primici od zaduživanja</t>
  </si>
  <si>
    <t>Izdaci za otplatu glavnice primljenih kredita i zajmova</t>
  </si>
  <si>
    <t>Pomoći iz inozemstva i od subjekata unutar općeg proračuna</t>
  </si>
  <si>
    <t>…</t>
  </si>
  <si>
    <t>PRIJENOS SREDSTAVA IZ PRETHODNE GODINE</t>
  </si>
  <si>
    <t>1 Opći prihodi i primici</t>
  </si>
  <si>
    <t>11 Opći prihodi i primici</t>
  </si>
  <si>
    <t>12 Sredstva učešća za pomoći</t>
  </si>
  <si>
    <t>….</t>
  </si>
  <si>
    <t>2 Doprinosi</t>
  </si>
  <si>
    <t>21 Doprinosi za mirovinsko osiguranje</t>
  </si>
  <si>
    <t>3 Vlastiti prihodi</t>
  </si>
  <si>
    <t>31 Vlastiti prihodi</t>
  </si>
  <si>
    <t>INDEKS</t>
  </si>
  <si>
    <t>7 PRIHODI OD PRODAJE NEFINANCIJSKE IMOVINE</t>
  </si>
  <si>
    <t>6 PRIHODI POSLOVANJA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</si>
  <si>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</si>
  <si>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</si>
  <si>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</si>
  <si>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</si>
  <si>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Pomoći od inozemnih vlada</t>
  </si>
  <si>
    <t>Tekuće pomoći od inozemnih vlada</t>
  </si>
  <si>
    <t>Prihodi od prodaje proizvoda i robe te pruženih usluga</t>
  </si>
  <si>
    <t>Prihodi od prodaje proizvoda i robe</t>
  </si>
  <si>
    <t>Plaće (Bruto)</t>
  </si>
  <si>
    <t>Plaće za redovan rad</t>
  </si>
  <si>
    <t>Naknade troškova zaposlenima</t>
  </si>
  <si>
    <t>Službena putovanja</t>
  </si>
  <si>
    <t>6=5/2*100</t>
  </si>
  <si>
    <t>7=5/4*100</t>
  </si>
  <si>
    <t xml:space="preserve">IZVJEŠTAJ O PRIHODIMA I RASHODIMA PREMA EKONOMSKOJ KLASIFIKACIJI </t>
  </si>
  <si>
    <t>IZVJEŠTAJ O PRIHODIMA I RASHODIMA PREMA IZVORIMA FINANCIRANJA</t>
  </si>
  <si>
    <t>IZVJEŠTAJ O RASHODIMA PREMA FUNKCIJSKOJ KLASIFIKACIJI</t>
  </si>
  <si>
    <t xml:space="preserve">IZVJEŠTAJ RAČUNA FINANCIRANJA PREMA EKONOMSKOJ KLASIFIKACIJI </t>
  </si>
  <si>
    <t>Primljeni krediti i zajmovi od međunarodnih organizacija, institucija i tijela EU te inozemnih vlada</t>
  </si>
  <si>
    <t>Primljeni zajmovi od međunarodnih organizacija</t>
  </si>
  <si>
    <t>Otplata glavnice primljenih kredita i zajmova od međunarodnih organizacija, institucija i tijela EU te inozemnih vlada</t>
  </si>
  <si>
    <t>Otplata glavnice primljenih zajmova od međunarodnih organizacija</t>
  </si>
  <si>
    <t>IZVJEŠTAJ RAČUNA FINANCIRANJA PREMA IZVORIMA FINANCIRANJA</t>
  </si>
  <si>
    <t>5=4/3*100</t>
  </si>
  <si>
    <t>UKUPNO PRIMICI</t>
  </si>
  <si>
    <t xml:space="preserve">UKUPNO IZDACI </t>
  </si>
  <si>
    <t xml:space="preserve">UKUPNO PRIHODI </t>
  </si>
  <si>
    <t>UKUPNO RASHODI</t>
  </si>
  <si>
    <t>UKUPNO PRIHODI</t>
  </si>
  <si>
    <t>INDEKS**</t>
  </si>
  <si>
    <t>RAZLIKA PRIMITAKA I IZDATAKA</t>
  </si>
  <si>
    <t>SAŽETAK  RAČUNA PRIHODA I RASHODA I RAČUNA FINANCIRANJA</t>
  </si>
  <si>
    <t xml:space="preserve"> RAČUN FINANCIRANJA</t>
  </si>
  <si>
    <t xml:space="preserve"> RAČUN PRIHODA I RASHODA </t>
  </si>
  <si>
    <t>IZVJEŠTAJ PO PROGRAMSKOJ KLASIFIKACIJI</t>
  </si>
  <si>
    <t>PRIJENOS SREDSTAVA U SLJEDEĆE RAZDOBLJE</t>
  </si>
  <si>
    <t>SAŽETAK RAČUNA FINANCIRANJA</t>
  </si>
  <si>
    <t xml:space="preserve">NETO FINANCIRANJE </t>
  </si>
  <si>
    <t xml:space="preserve">VIŠAK/MANJAK + NETO FINANCIRANJE </t>
  </si>
  <si>
    <t>SAŽETAK RAČUNA PRIHODA I RASHODA</t>
  </si>
  <si>
    <t>IZVORNI PLAN ILI REBALANS N.*</t>
  </si>
  <si>
    <t>IZVRŠENJE FINANCIJSKOG PLANA PRORAČUNSKOG KORISNIKA DRŽAVNOG PRORAČUNA
ZA N. GODINU</t>
  </si>
  <si>
    <t>TEKUĆI PLAN N.*</t>
  </si>
  <si>
    <t xml:space="preserve">OSTVARENJE/IZVRŠENJE 
N. </t>
  </si>
  <si>
    <t>Napomena:  Iznosi u stupcu "OSTVARENJE/IZVRŠENJE N-1." preračunavaju se iz kuna u eure prema fiksnom tečaju konverzije (1 EUR=7,53450 kuna) i po pravilima za preračunavanje i zaokruživanje.</t>
  </si>
  <si>
    <t>Napomena : Iznosi u stupcima "OSTVARENJE/IZVRŠENJE N-1." i "OSTVARENJE/IZVRŠENJE N." iskazuju se na dvije decimale.</t>
  </si>
  <si>
    <t xml:space="preserve">OSTVARENJE/IZVRŠENJE 
N-1. </t>
  </si>
  <si>
    <t xml:space="preserve">Napomena : "N" označava razdoblje </t>
  </si>
  <si>
    <t xml:space="preserve">* Opći i posebni dio izvještaja o izvršenju proračuna sadrži samo izvorni plan ako od donošenja proračuna nije bilo izmjena i dopuna niti izvršenih preraspodjela odnosno izvorni plan i tekući plan ako je od donošenja proračuna bilo naknadno izvršenih preraspodjela.  
Opći i posebni dio izvještaja o izvršenju proračuna sadrži rebalans ako je od donošenja proračuna bilo izmjena i dopuna, odnosno rebalans i tekući plan ako je od izmjena i dopuna proračuna bilo naknadno izvršenih preraspodjela. </t>
  </si>
  <si>
    <t xml:space="preserve">** AKO Opći i Posebni dio izvještaja ne sadrži "TEKUĆI PLAN N.", "INDEKS"("OSTVARENJE/IZVRŠENJE N."/"TEKUĆI PLAN N.") iskazuje se kao "OSTVARENJE/IZVRŠENJE N."/"IZVORNI PLAN N." ODNOSNO "REBALANS N." </t>
  </si>
  <si>
    <t>OSTVARENJE/IZVRŠENJE 
2023.</t>
  </si>
  <si>
    <t>IZVORNI PLAN ILI REBALANS 2024.</t>
  </si>
  <si>
    <t>TEKUĆI PLAN 2024.</t>
  </si>
  <si>
    <t>OSTVARENJE/IZVRŠENJE 2024.</t>
  </si>
  <si>
    <t>OSTVARENJE/IZVRŠENJE 
20023.</t>
  </si>
  <si>
    <t xml:space="preserve">OSTVARENJE/IZVRŠENJE 2024.  </t>
  </si>
  <si>
    <t>Prihodi iz nadležnog proračuna i od HZZO-a temeljem ugovornih obveza</t>
  </si>
  <si>
    <t>Prihodi iz nadležnog proračuna za financiranje redovne djelatnosti korisnika proračunskih korisnika</t>
  </si>
  <si>
    <t>Prihodi iz nadležnog proračuna za  financiranje rashoda poslovanja</t>
  </si>
  <si>
    <t>Prihodi iz nadležnog proračuna za  financiranje rashoda za nabavu nefinancijske imovine</t>
  </si>
  <si>
    <t>Izvor: 2 Pomoći iz proračuna</t>
  </si>
  <si>
    <t>Izvor: 21 Pomoći iz državnog proračuna</t>
  </si>
  <si>
    <t>Izvor: 22 Pomoći iz županijskog proračuna</t>
  </si>
  <si>
    <t>Izvor: 26 Sredstva Europske unije</t>
  </si>
  <si>
    <t>Izvor: 3 Donacije</t>
  </si>
  <si>
    <t>Izvor: 31 Donacije</t>
  </si>
  <si>
    <t>Izvor: 4 Prihodi za posebne namjene</t>
  </si>
  <si>
    <t>Izvor: 44 Prihodi za posebne namjene</t>
  </si>
  <si>
    <t>Izvor: 7 Ostali i vlastiti prihodi</t>
  </si>
  <si>
    <t>Izvor: 71 Vlastiti prihodi</t>
  </si>
  <si>
    <t>Izvor: 1 Opći prihodi i primici</t>
  </si>
  <si>
    <t>Izvor: 11 Opći prihodi i primici</t>
  </si>
  <si>
    <t>Izvor: 9 Višak prihoda iz prethodne godine</t>
  </si>
  <si>
    <t>Izvor: 94 Višak prihoda iz prethodne godine - prihodi za posebne namjene</t>
  </si>
  <si>
    <t>Izvor: 97 Višak prihoda iz prethodne godine - vlastiti prihodi</t>
  </si>
  <si>
    <t>IZVORNI PLAN ILI REBALANS 2023.</t>
  </si>
  <si>
    <t>TEKUĆI PLAN 2023.</t>
  </si>
  <si>
    <t>IZVRŠENJE 
2023.</t>
  </si>
  <si>
    <t>Funk. klas: 0 Javnost</t>
  </si>
  <si>
    <t>082 Službe kulture</t>
  </si>
  <si>
    <t>IZVRŠENJE 
2024.</t>
  </si>
  <si>
    <t>OSTVARENJE/IZVRŠENJE 
2024.</t>
  </si>
  <si>
    <t>IZVJEŠTAJ O RASHODIMA PREMA ORGANIZACIJSKOJ KLASIFIKACIJI</t>
  </si>
  <si>
    <t xml:space="preserve">IZVRŠENJE 
2022. </t>
  </si>
  <si>
    <t>IZVRŠENJE 2023.</t>
  </si>
  <si>
    <t>SVEUKUPNO RASHODI I IZDACI</t>
  </si>
  <si>
    <t>Razdjel: 3 UPRAVNI ODJEL ZA DRUŠTVENE DJELATNOSTI</t>
  </si>
  <si>
    <t>Glava: 3-9 TVRĐAVA KULTURE ŠIBENIK</t>
  </si>
  <si>
    <t>SVEUKUPNO</t>
  </si>
  <si>
    <t>49489 TVRĐAVA KULTURE ŠIBENIK</t>
  </si>
  <si>
    <t>Izvor 1</t>
  </si>
  <si>
    <t>Izvor 11</t>
  </si>
  <si>
    <t>Izvor 2</t>
  </si>
  <si>
    <t>Izvor 21</t>
  </si>
  <si>
    <t>Izvor 26</t>
  </si>
  <si>
    <t>Izvor 3</t>
  </si>
  <si>
    <t>Izvor 31</t>
  </si>
  <si>
    <t>Izvor 4</t>
  </si>
  <si>
    <t>Izvor 44</t>
  </si>
  <si>
    <t>Izvor 7</t>
  </si>
  <si>
    <t>Izvor 71</t>
  </si>
  <si>
    <t xml:space="preserve"> IZVRŠENJE 
2024.</t>
  </si>
  <si>
    <t>Izvor 9</t>
  </si>
  <si>
    <t>Izvor 94</t>
  </si>
  <si>
    <t>Izvor 97</t>
  </si>
  <si>
    <t xml:space="preserve">Izvor 1 </t>
  </si>
  <si>
    <t>Opći prihodi i primici</t>
  </si>
  <si>
    <t xml:space="preserve"> Opći prihodi i primici</t>
  </si>
  <si>
    <t xml:space="preserve"> Pomoći iz proračuna</t>
  </si>
  <si>
    <t>Pomoći iz državnog proračuna</t>
  </si>
  <si>
    <t xml:space="preserve"> Sredstva Europske unije</t>
  </si>
  <si>
    <t>Donacije</t>
  </si>
  <si>
    <t>Prihodi za posebne namjene</t>
  </si>
  <si>
    <t xml:space="preserve"> Prihodi za posebne namjene</t>
  </si>
  <si>
    <t>Ostali i vlastiti prihodi</t>
  </si>
  <si>
    <t xml:space="preserve"> Vlastiti prihodi</t>
  </si>
  <si>
    <t>Višak prihoda iz prethodne godine</t>
  </si>
  <si>
    <t xml:space="preserve"> Višak prihoda iz prethodne godine - prihodi za posebne namjene</t>
  </si>
  <si>
    <t xml:space="preserve"> Višak prihoda iz prethodne godine - vlastiti prihodi</t>
  </si>
  <si>
    <t>Redovna djelatnost</t>
  </si>
  <si>
    <t>DJELATNOST TVRĐAVE KULTURE ŠIBENIK</t>
  </si>
  <si>
    <t>I Opći prihodi i primici</t>
  </si>
  <si>
    <t>Ostali rashodi za zaposlene</t>
  </si>
  <si>
    <t xml:space="preserve"> Doprinosi na plaće</t>
  </si>
  <si>
    <t xml:space="preserve"> Naknade troškova zaposlenima</t>
  </si>
  <si>
    <t xml:space="preserve"> Materijalni rashodi</t>
  </si>
  <si>
    <t xml:space="preserve"> Rashodi za materijal i energiju</t>
  </si>
  <si>
    <t>Rashodi za usluge</t>
  </si>
  <si>
    <t>Naknade troškova osobama izvan radnog odnosa</t>
  </si>
  <si>
    <t>Ostali nespomenuti rashodi poslovanja</t>
  </si>
  <si>
    <t>Rashodi za nabavu proizvedene dugotrajne imovine</t>
  </si>
  <si>
    <t>Postrojenja i oprema</t>
  </si>
  <si>
    <t xml:space="preserve"> Rashodi za usluge</t>
  </si>
  <si>
    <t xml:space="preserve"> Ostali nespomenuti rashodi poslovanja</t>
  </si>
  <si>
    <t>Rashodi za nabavu neproizvedene imovine</t>
  </si>
  <si>
    <t>Nematerijalna imovina</t>
  </si>
  <si>
    <t xml:space="preserve"> Rashodi za nabavu proizvedene dugotrajne imovine</t>
  </si>
  <si>
    <t>Nematerijalna proizvedena imovina</t>
  </si>
  <si>
    <t>Doprinosi na plaće</t>
  </si>
  <si>
    <t>Rashodi za materijal i energiju</t>
  </si>
  <si>
    <t>Financijski rashodi</t>
  </si>
  <si>
    <t xml:space="preserve"> Ostali financijski rashodi</t>
  </si>
  <si>
    <t xml:space="preserve"> Postrojenja i oprema</t>
  </si>
  <si>
    <t>Vlastiti prihodi</t>
  </si>
  <si>
    <t xml:space="preserve"> Naknade troškova osobama izvan radnog odnosa</t>
  </si>
  <si>
    <t>Ostali financijski rashodi</t>
  </si>
  <si>
    <t xml:space="preserve"> Višak prihoda iz prethodne godine</t>
  </si>
  <si>
    <t>Višak prihoda iz prethodne godine - vlastiti prihodi</t>
  </si>
  <si>
    <t xml:space="preserve"> Adventura</t>
  </si>
  <si>
    <t>Knjige, umjetnička djela i ostale izložbene vrijednosti</t>
  </si>
  <si>
    <t xml:space="preserve"> Donacije</t>
  </si>
  <si>
    <t xml:space="preserve"> Erasmus + SUSTAIN4SENIOR HUB</t>
  </si>
  <si>
    <t>Pomoći iz proračuna</t>
  </si>
  <si>
    <t>Sredstva Europske unije</t>
  </si>
  <si>
    <t>Pomoći dane u inozemstvo i unutar opće države</t>
  </si>
  <si>
    <t>Pomoći inozemnim vladama</t>
  </si>
  <si>
    <t xml:space="preserve"> Erasmus + SUSTAINABLE ISLANDS</t>
  </si>
  <si>
    <t>Projekt Gifts Net</t>
  </si>
  <si>
    <t xml:space="preserve"> Pomoći dane u inozemstvo i unutar opće države</t>
  </si>
  <si>
    <t xml:space="preserve"> Pomoći temeljem prijenosa EU sredstava</t>
  </si>
  <si>
    <t xml:space="preserve"> Rashodi za nabavu neproizvedene imovine</t>
  </si>
  <si>
    <t xml:space="preserve"> Nematerijalna imovina</t>
  </si>
  <si>
    <t xml:space="preserve"> Projekt FORTIC</t>
  </si>
  <si>
    <t xml:space="preserve"> Rashodi za zaposlene</t>
  </si>
  <si>
    <t xml:space="preserve"> Program Potencijali zajednice</t>
  </si>
  <si>
    <t xml:space="preserve"> Pomoći iz državnog proračuna</t>
  </si>
  <si>
    <t>Projekt Opremanje ljetne pozornice Tvrđave Barone</t>
  </si>
  <si>
    <t>Kapitalne pomoći od inozemnih vlada</t>
  </si>
  <si>
    <t>Pomoći od međunarodnih organizacija te institucija i tijela EU</t>
  </si>
  <si>
    <t>Tekuće pomoći od međunarodnih organizacija</t>
  </si>
  <si>
    <t>Pomoći proračunskim korisnicima iz proračuna koji im nije nadležan</t>
  </si>
  <si>
    <t>Tekuće pomoći proračunskim korisnicima iz proračuna koji im nije nadležan</t>
  </si>
  <si>
    <t>Kapitalne pomoći proračunskim korisnicima iz proračuna koji im nije nadležan</t>
  </si>
  <si>
    <t>Pomoći iz državnog proračuna temeljem prijenosa EU sredstava</t>
  </si>
  <si>
    <t>Tekuće pomoći iz državnog proračuna temeljem prijenosa EU sredstava</t>
  </si>
  <si>
    <t>Kapitalne pomoći iz državnog proračuna temeljem prijenosa EU sredstava</t>
  </si>
  <si>
    <t>Prihodi od imovine</t>
  </si>
  <si>
    <t>Prihodi od financijske imovine</t>
  </si>
  <si>
    <t>Prihodi od pozitivnih tečajnih razlika</t>
  </si>
  <si>
    <t>Prihodi od upravnih i administrativnih pristojbi, pristojbi po posebnim propisima i naknada</t>
  </si>
  <si>
    <t>Prihodi po posebnim propisima</t>
  </si>
  <si>
    <t xml:space="preserve"> Ostali nespomenuti prihodi po posebnim propisima</t>
  </si>
  <si>
    <t>Prihodi od prodaje proizvoda i robe te pruženih usluga i prihodi od donacija te povrati po protestiranim jamstvima</t>
  </si>
  <si>
    <t xml:space="preserve"> Prihodi od pruženih usluga</t>
  </si>
  <si>
    <t xml:space="preserve"> Donacije od pravnih i fizičkih osoba izvan općeg proračuna i povrat donacija po protestiranim jamstvima</t>
  </si>
  <si>
    <t>Tekuće donacije</t>
  </si>
  <si>
    <t>Plaće za prekovremeni rad</t>
  </si>
  <si>
    <t>Doprinosi za obvezno zdravstveno osiguranje</t>
  </si>
  <si>
    <t>Naknade za prijevoz, za rad na terenu i odvojeni život</t>
  </si>
  <si>
    <t xml:space="preserve"> Stručno usavršavanje zaposlenika</t>
  </si>
  <si>
    <t xml:space="preserve"> Uredski materijal i ostali materijalni rashodi</t>
  </si>
  <si>
    <t xml:space="preserve"> Materijal i sirovine</t>
  </si>
  <si>
    <t xml:space="preserve"> Energija</t>
  </si>
  <si>
    <t>Materijal i dijelovi za tekuće i investicijsko održavanje</t>
  </si>
  <si>
    <t>Sitni inventar i auto gume</t>
  </si>
  <si>
    <t>Službena, radna i zaštitna odjeća i obuća</t>
  </si>
  <si>
    <t>Usluge telefona, pošte i prijevoza</t>
  </si>
  <si>
    <t>Usluge tekućeg i investicijskog održavanja</t>
  </si>
  <si>
    <t>Usluge promidžbe i informiranja</t>
  </si>
  <si>
    <t>Komunalne usluge</t>
  </si>
  <si>
    <t xml:space="preserve"> Zakupnine i najamnine</t>
  </si>
  <si>
    <t>Zdravstvene i veterinarske usluge</t>
  </si>
  <si>
    <t>Intelektualne i osobne usluge</t>
  </si>
  <si>
    <t>Računalne usluge</t>
  </si>
  <si>
    <t>Ostale usluge</t>
  </si>
  <si>
    <t xml:space="preserve"> Premije osiguranja</t>
  </si>
  <si>
    <t xml:space="preserve"> Reprezentacija</t>
  </si>
  <si>
    <t>Pristojbe i naknade</t>
  </si>
  <si>
    <t>Bankarske usluge i usluge platnog prometa</t>
  </si>
  <si>
    <t xml:space="preserve"> Negativne tečajne razlike i razlike zbog primjene valutne klauzule</t>
  </si>
  <si>
    <t>Zatezne kamate</t>
  </si>
  <si>
    <t xml:space="preserve"> Pomoći inozemnim vladama</t>
  </si>
  <si>
    <t>Tekuće pomoći inozemnim vladama</t>
  </si>
  <si>
    <t xml:space="preserve"> Tekuće pomoći temeljem prijenosa EU sredstava</t>
  </si>
  <si>
    <t xml:space="preserve"> Licence</t>
  </si>
  <si>
    <t xml:space="preserve"> Ostala prava</t>
  </si>
  <si>
    <t xml:space="preserve"> Uredska oprema i namještaj</t>
  </si>
  <si>
    <t xml:space="preserve"> Komunikacijska oprema</t>
  </si>
  <si>
    <t>Oprema za održavanje i zaštitu</t>
  </si>
  <si>
    <t xml:space="preserve"> Sportska i glazbena oprema</t>
  </si>
  <si>
    <t xml:space="preserve"> Uređaji, strojevi i oprema za ostale namjene</t>
  </si>
  <si>
    <t xml:space="preserve"> Umjetnička djela (izložena u galerijama, muzejima i slično)</t>
  </si>
  <si>
    <t xml:space="preserve"> Ulaganja u računalne programe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</si>
</sst>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Arial"/>
      <family val="2"/>
      <charset val="238"/>
    </font>
    <font>
      <sz val="9"/>
      <color rgb="FF000000"/>
      <name val="Verdana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9"/>
      <name val="Verdana"/>
      <family val="2"/>
      <charset val="238"/>
    </font>
    <font>
      <sz val="1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9"/>
      <color rgb="FF000000"/>
      <name val="Verdana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</cellStyleXfs>
  <cellXfs count="240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 wrapText="1"/>
    </xf>
    <xf numFmtId="0" fontId="8" fillId="2" borderId="3" xfId="0" applyFont="1" applyFill="1" applyBorder="1" applyAlignment="1">
      <alignment horizontal="left" vertical="center" wrapText="1"/>
    </xf>
    <xf numFmtId="0" fontId="6" fillId="2" borderId="3" xfId="0" quotePrefix="1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 vertical="center"/>
    </xf>
    <xf numFmtId="0" fontId="7" fillId="2" borderId="3" xfId="0" quotePrefix="1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vertical="center" wrapText="1"/>
    </xf>
    <xf numFmtId="0" fontId="6" fillId="2" borderId="3" xfId="0" applyFont="1" applyFill="1" applyBorder="1" applyAlignment="1">
      <alignment vertical="center" wrapText="1"/>
    </xf>
    <xf numFmtId="3" fontId="5" fillId="0" borderId="3" xfId="0" applyNumberFormat="1" applyFont="1" applyBorder="1" applyAlignment="1">
      <alignment horizontal="right"/>
    </xf>
    <xf numFmtId="0" fontId="7" fillId="2" borderId="3" xfId="0" quotePrefix="1" applyFont="1" applyFill="1" applyBorder="1" applyAlignment="1">
      <alignment horizontal="left" vertical="center" wrapText="1" indent="1"/>
    </xf>
    <xf numFmtId="0" fontId="7" fillId="2" borderId="3" xfId="0" applyFont="1" applyFill="1" applyBorder="1" applyAlignment="1">
      <alignment horizontal="left" vertical="center" indent="1"/>
    </xf>
    <xf numFmtId="0" fontId="7" fillId="2" borderId="3" xfId="0" applyFont="1" applyFill="1" applyBorder="1" applyAlignment="1">
      <alignment horizontal="left" vertical="center" wrapText="1" indent="1"/>
    </xf>
    <xf numFmtId="0" fontId="6" fillId="2" borderId="3" xfId="0" quotePrefix="1" applyFont="1" applyFill="1" applyBorder="1" applyAlignment="1">
      <alignment horizontal="left" vertical="center" wrapText="1"/>
    </xf>
    <xf numFmtId="0" fontId="10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0" fillId="0" borderId="3" xfId="0" applyBorder="1"/>
    <xf numFmtId="0" fontId="11" fillId="0" borderId="0" xfId="0" applyFont="1" applyAlignment="1">
      <alignment horizontal="center" vertical="center" wrapText="1"/>
    </xf>
    <xf numFmtId="0" fontId="13" fillId="0" borderId="0" xfId="0" applyFont="1" applyAlignment="1">
      <alignment vertical="top" wrapText="1"/>
    </xf>
    <xf numFmtId="0" fontId="5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5" fillId="3" borderId="4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6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0" fontId="2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right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" fontId="6" fillId="0" borderId="3" xfId="0" applyNumberFormat="1" applyFont="1" applyBorder="1" applyAlignment="1">
      <alignment vertical="center" wrapText="1"/>
    </xf>
    <xf numFmtId="4" fontId="5" fillId="0" borderId="3" xfId="0" applyNumberFormat="1" applyFont="1" applyBorder="1" applyAlignment="1">
      <alignment horizontal="right"/>
    </xf>
    <xf numFmtId="4" fontId="5" fillId="0" borderId="3" xfId="0" applyNumberFormat="1" applyFont="1" applyBorder="1" applyAlignment="1">
      <alignment horizontal="right" wrapText="1"/>
    </xf>
    <xf numFmtId="4" fontId="8" fillId="0" borderId="3" xfId="0" applyNumberFormat="1" applyFont="1" applyBorder="1" applyAlignment="1">
      <alignment vertical="center"/>
    </xf>
    <xf numFmtId="4" fontId="8" fillId="0" borderId="3" xfId="0" applyNumberFormat="1" applyFont="1" applyBorder="1" applyAlignment="1">
      <alignment vertical="center" wrapText="1"/>
    </xf>
    <xf numFmtId="4" fontId="8" fillId="0" borderId="3" xfId="0" applyNumberFormat="1" applyFont="1" applyBorder="1" applyAlignment="1">
      <alignment horizontal="left" vertical="center" wrapText="1"/>
    </xf>
    <xf numFmtId="4" fontId="3" fillId="2" borderId="3" xfId="0" applyNumberFormat="1" applyFont="1" applyFill="1" applyBorder="1" applyAlignment="1">
      <alignment horizontal="right"/>
    </xf>
    <xf numFmtId="0" fontId="17" fillId="4" borderId="7" xfId="0" applyFont="1" applyFill="1" applyBorder="1" applyAlignment="1">
      <alignment horizontal="right" wrapText="1" indent="1"/>
    </xf>
    <xf numFmtId="0" fontId="17" fillId="4" borderId="7" xfId="0" applyFont="1" applyFill="1" applyBorder="1" applyAlignment="1">
      <alignment wrapText="1"/>
    </xf>
    <xf numFmtId="0" fontId="17" fillId="4" borderId="7" xfId="0" applyFont="1" applyFill="1" applyBorder="1" applyAlignment="1">
      <alignment horizontal="right" wrapText="1"/>
    </xf>
    <xf numFmtId="4" fontId="17" fillId="4" borderId="7" xfId="0" applyNumberFormat="1" applyFont="1" applyFill="1" applyBorder="1" applyAlignment="1">
      <alignment horizontal="right" wrapText="1"/>
    </xf>
    <xf numFmtId="0" fontId="17" fillId="4" borderId="9" xfId="0" applyFont="1" applyFill="1" applyBorder="1" applyAlignment="1">
      <alignment horizontal="right" wrapText="1"/>
    </xf>
    <xf numFmtId="0" fontId="6" fillId="2" borderId="8" xfId="0" applyFont="1" applyFill="1" applyBorder="1" applyAlignment="1">
      <alignment horizontal="left" vertical="center" wrapText="1"/>
    </xf>
    <xf numFmtId="4" fontId="17" fillId="4" borderId="9" xfId="0" applyNumberFormat="1" applyFont="1" applyFill="1" applyBorder="1" applyAlignment="1">
      <alignment horizontal="right" wrapText="1"/>
    </xf>
    <xf numFmtId="2" fontId="22" fillId="0" borderId="3" xfId="0" applyNumberFormat="1" applyFont="1" applyBorder="1" applyAlignment="1">
      <alignment horizontal="right"/>
    </xf>
    <xf numFmtId="0" fontId="22" fillId="0" borderId="3" xfId="0" applyFont="1" applyBorder="1" applyAlignment="1">
      <alignment horizontal="right"/>
    </xf>
    <xf numFmtId="0" fontId="5" fillId="5" borderId="3" xfId="0" applyFont="1" applyFill="1" applyBorder="1" applyAlignment="1">
      <alignment horizontal="center" vertical="center" wrapText="1"/>
    </xf>
    <xf numFmtId="0" fontId="14" fillId="5" borderId="3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left" vertical="center" wrapText="1"/>
    </xf>
    <xf numFmtId="4" fontId="5" fillId="6" borderId="3" xfId="0" applyNumberFormat="1" applyFont="1" applyFill="1" applyBorder="1" applyAlignment="1">
      <alignment horizontal="right"/>
    </xf>
    <xf numFmtId="2" fontId="21" fillId="6" borderId="3" xfId="0" applyNumberFormat="1" applyFont="1" applyFill="1" applyBorder="1" applyAlignment="1">
      <alignment horizontal="right"/>
    </xf>
    <xf numFmtId="4" fontId="21" fillId="6" borderId="3" xfId="0" applyNumberFormat="1" applyFont="1" applyFill="1" applyBorder="1" applyAlignment="1">
      <alignment horizontal="right"/>
    </xf>
    <xf numFmtId="0" fontId="8" fillId="7" borderId="3" xfId="0" applyFont="1" applyFill="1" applyBorder="1" applyAlignment="1">
      <alignment horizontal="left" vertical="center" wrapText="1"/>
    </xf>
    <xf numFmtId="4" fontId="19" fillId="7" borderId="7" xfId="0" applyNumberFormat="1" applyFont="1" applyFill="1" applyBorder="1" applyAlignment="1">
      <alignment horizontal="right" wrapText="1"/>
    </xf>
    <xf numFmtId="0" fontId="19" fillId="7" borderId="7" xfId="0" applyFont="1" applyFill="1" applyBorder="1" applyAlignment="1">
      <alignment horizontal="right" wrapText="1"/>
    </xf>
    <xf numFmtId="0" fontId="17" fillId="7" borderId="7" xfId="0" applyFont="1" applyFill="1" applyBorder="1" applyAlignment="1">
      <alignment horizontal="right" wrapText="1"/>
    </xf>
    <xf numFmtId="0" fontId="13" fillId="7" borderId="3" xfId="0" applyFont="1" applyFill="1" applyBorder="1" applyAlignment="1">
      <alignment vertical="top" wrapText="1"/>
    </xf>
    <xf numFmtId="0" fontId="0" fillId="7" borderId="3" xfId="0" applyFill="1" applyBorder="1"/>
    <xf numFmtId="0" fontId="6" fillId="8" borderId="3" xfId="0" applyFont="1" applyFill="1" applyBorder="1" applyAlignment="1">
      <alignment horizontal="left" vertical="center" wrapText="1"/>
    </xf>
    <xf numFmtId="4" fontId="17" fillId="8" borderId="7" xfId="0" applyNumberFormat="1" applyFont="1" applyFill="1" applyBorder="1" applyAlignment="1">
      <alignment horizontal="right" wrapText="1"/>
    </xf>
    <xf numFmtId="0" fontId="17" fillId="8" borderId="7" xfId="0" applyFont="1" applyFill="1" applyBorder="1" applyAlignment="1">
      <alignment horizontal="right" wrapText="1"/>
    </xf>
    <xf numFmtId="4" fontId="3" fillId="8" borderId="3" xfId="0" applyNumberFormat="1" applyFont="1" applyFill="1" applyBorder="1" applyAlignment="1">
      <alignment horizontal="right"/>
    </xf>
    <xf numFmtId="2" fontId="22" fillId="8" borderId="3" xfId="0" applyNumberFormat="1" applyFont="1" applyFill="1" applyBorder="1" applyAlignment="1">
      <alignment horizontal="right"/>
    </xf>
    <xf numFmtId="0" fontId="22" fillId="8" borderId="3" xfId="0" applyFont="1" applyFill="1" applyBorder="1" applyAlignment="1">
      <alignment horizontal="right"/>
    </xf>
    <xf numFmtId="0" fontId="23" fillId="8" borderId="3" xfId="0" applyFont="1" applyFill="1" applyBorder="1" applyAlignment="1">
      <alignment vertical="top" wrapText="1"/>
    </xf>
    <xf numFmtId="0" fontId="0" fillId="8" borderId="3" xfId="0" applyFill="1" applyBorder="1"/>
    <xf numFmtId="0" fontId="6" fillId="9" borderId="3" xfId="0" applyFont="1" applyFill="1" applyBorder="1" applyAlignment="1">
      <alignment horizontal="left" vertical="center" wrapText="1"/>
    </xf>
    <xf numFmtId="4" fontId="17" fillId="9" borderId="7" xfId="0" applyNumberFormat="1" applyFont="1" applyFill="1" applyBorder="1" applyAlignment="1">
      <alignment horizontal="right" wrapText="1"/>
    </xf>
    <xf numFmtId="0" fontId="17" fillId="9" borderId="7" xfId="0" applyFont="1" applyFill="1" applyBorder="1" applyAlignment="1">
      <alignment horizontal="right" wrapText="1"/>
    </xf>
    <xf numFmtId="4" fontId="3" fillId="9" borderId="3" xfId="0" applyNumberFormat="1" applyFont="1" applyFill="1" applyBorder="1" applyAlignment="1">
      <alignment horizontal="right"/>
    </xf>
    <xf numFmtId="2" fontId="22" fillId="9" borderId="3" xfId="0" applyNumberFormat="1" applyFont="1" applyFill="1" applyBorder="1" applyAlignment="1">
      <alignment horizontal="right"/>
    </xf>
    <xf numFmtId="0" fontId="22" fillId="9" borderId="3" xfId="0" applyFont="1" applyFill="1" applyBorder="1" applyAlignment="1">
      <alignment horizontal="right"/>
    </xf>
    <xf numFmtId="0" fontId="23" fillId="9" borderId="3" xfId="0" applyFont="1" applyFill="1" applyBorder="1" applyAlignment="1">
      <alignment vertical="top" wrapText="1"/>
    </xf>
    <xf numFmtId="0" fontId="0" fillId="9" borderId="3" xfId="0" applyFill="1" applyBorder="1"/>
    <xf numFmtId="0" fontId="0" fillId="2" borderId="0" xfId="0" applyFill="1"/>
    <xf numFmtId="4" fontId="17" fillId="4" borderId="7" xfId="0" applyNumberFormat="1" applyFont="1" applyFill="1" applyBorder="1" applyAlignment="1">
      <alignment horizontal="right" wrapText="1" indent="1"/>
    </xf>
    <xf numFmtId="0" fontId="17" fillId="4" borderId="7" xfId="0" applyFont="1" applyFill="1" applyBorder="1" applyAlignment="1">
      <alignment vertical="center" wrapText="1"/>
    </xf>
    <xf numFmtId="4" fontId="8" fillId="6" borderId="3" xfId="0" applyNumberFormat="1" applyFont="1" applyFill="1" applyBorder="1" applyAlignment="1">
      <alignment vertical="center" wrapText="1"/>
    </xf>
    <xf numFmtId="4" fontId="8" fillId="6" borderId="3" xfId="0" applyNumberFormat="1" applyFont="1" applyFill="1" applyBorder="1" applyAlignment="1">
      <alignment horizontal="right" vertical="center" wrapText="1"/>
    </xf>
    <xf numFmtId="3" fontId="5" fillId="6" borderId="3" xfId="0" applyNumberFormat="1" applyFont="1" applyFill="1" applyBorder="1" applyAlignment="1">
      <alignment horizontal="right"/>
    </xf>
    <xf numFmtId="4" fontId="17" fillId="7" borderId="7" xfId="0" applyNumberFormat="1" applyFont="1" applyFill="1" applyBorder="1" applyAlignment="1">
      <alignment horizontal="right" wrapText="1" indent="1"/>
    </xf>
    <xf numFmtId="0" fontId="17" fillId="7" borderId="7" xfId="0" applyFont="1" applyFill="1" applyBorder="1" applyAlignment="1">
      <alignment horizontal="right" wrapText="1" indent="1"/>
    </xf>
    <xf numFmtId="0" fontId="19" fillId="7" borderId="7" xfId="0" applyFont="1" applyFill="1" applyBorder="1" applyAlignment="1">
      <alignment vertical="center" wrapText="1"/>
    </xf>
    <xf numFmtId="4" fontId="19" fillId="7" borderId="7" xfId="0" applyNumberFormat="1" applyFont="1" applyFill="1" applyBorder="1" applyAlignment="1">
      <alignment horizontal="right" wrapText="1" indent="1"/>
    </xf>
    <xf numFmtId="0" fontId="19" fillId="7" borderId="7" xfId="0" applyFont="1" applyFill="1" applyBorder="1" applyAlignment="1">
      <alignment horizontal="right" wrapText="1" indent="1"/>
    </xf>
    <xf numFmtId="0" fontId="19" fillId="7" borderId="7" xfId="0" applyFont="1" applyFill="1" applyBorder="1" applyAlignment="1">
      <alignment wrapText="1"/>
    </xf>
    <xf numFmtId="4" fontId="8" fillId="7" borderId="3" xfId="0" applyNumberFormat="1" applyFont="1" applyFill="1" applyBorder="1" applyAlignment="1">
      <alignment horizontal="right" vertical="center" wrapText="1"/>
    </xf>
    <xf numFmtId="2" fontId="22" fillId="6" borderId="3" xfId="0" applyNumberFormat="1" applyFont="1" applyFill="1" applyBorder="1" applyAlignment="1">
      <alignment horizontal="right"/>
    </xf>
    <xf numFmtId="2" fontId="22" fillId="7" borderId="3" xfId="0" applyNumberFormat="1" applyFont="1" applyFill="1" applyBorder="1" applyAlignment="1">
      <alignment horizontal="right"/>
    </xf>
    <xf numFmtId="4" fontId="6" fillId="2" borderId="3" xfId="0" applyNumberFormat="1" applyFont="1" applyFill="1" applyBorder="1" applyAlignment="1">
      <alignment horizontal="right" vertical="center" wrapText="1"/>
    </xf>
    <xf numFmtId="4" fontId="1" fillId="6" borderId="3" xfId="0" applyNumberFormat="1" applyFont="1" applyFill="1" applyBorder="1"/>
    <xf numFmtId="0" fontId="8" fillId="5" borderId="3" xfId="0" applyFont="1" applyFill="1" applyBorder="1" applyAlignment="1">
      <alignment horizontal="left" vertical="center" wrapText="1"/>
    </xf>
    <xf numFmtId="4" fontId="0" fillId="5" borderId="3" xfId="0" applyNumberFormat="1" applyFill="1" applyBorder="1"/>
    <xf numFmtId="0" fontId="7" fillId="7" borderId="3" xfId="0" quotePrefix="1" applyFont="1" applyFill="1" applyBorder="1" applyAlignment="1">
      <alignment horizontal="left" vertical="center" wrapText="1"/>
    </xf>
    <xf numFmtId="4" fontId="0" fillId="7" borderId="3" xfId="0" applyNumberFormat="1" applyFill="1" applyBorder="1"/>
    <xf numFmtId="4" fontId="17" fillId="6" borderId="7" xfId="0" applyNumberFormat="1" applyFont="1" applyFill="1" applyBorder="1" applyAlignment="1">
      <alignment horizontal="right" wrapText="1" indent="1"/>
    </xf>
    <xf numFmtId="0" fontId="17" fillId="6" borderId="7" xfId="0" applyFont="1" applyFill="1" applyBorder="1" applyAlignment="1">
      <alignment horizontal="right" wrapText="1" indent="1"/>
    </xf>
    <xf numFmtId="0" fontId="20" fillId="6" borderId="7" xfId="0" applyFont="1" applyFill="1" applyBorder="1" applyAlignment="1">
      <alignment horizontal="right" wrapText="1" indent="1"/>
    </xf>
    <xf numFmtId="4" fontId="19" fillId="5" borderId="7" xfId="0" applyNumberFormat="1" applyFont="1" applyFill="1" applyBorder="1" applyAlignment="1">
      <alignment horizontal="right" wrapText="1" indent="1"/>
    </xf>
    <xf numFmtId="0" fontId="19" fillId="5" borderId="7" xfId="0" applyFont="1" applyFill="1" applyBorder="1" applyAlignment="1">
      <alignment horizontal="right" wrapText="1" indent="1"/>
    </xf>
    <xf numFmtId="0" fontId="20" fillId="5" borderId="7" xfId="0" applyFont="1" applyFill="1" applyBorder="1" applyAlignment="1">
      <alignment horizontal="right" wrapText="1" indent="1"/>
    </xf>
    <xf numFmtId="0" fontId="20" fillId="7" borderId="7" xfId="0" applyFont="1" applyFill="1" applyBorder="1" applyAlignment="1">
      <alignment horizontal="right" wrapText="1" indent="1"/>
    </xf>
    <xf numFmtId="4" fontId="3" fillId="5" borderId="3" xfId="0" applyNumberFormat="1" applyFont="1" applyFill="1" applyBorder="1" applyAlignment="1">
      <alignment horizontal="right"/>
    </xf>
    <xf numFmtId="4" fontId="3" fillId="7" borderId="3" xfId="0" applyNumberFormat="1" applyFont="1" applyFill="1" applyBorder="1" applyAlignment="1">
      <alignment horizontal="right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0" fillId="0" borderId="0" xfId="0" applyAlignment="1">
      <alignment horizontal="left" vertical="center"/>
    </xf>
    <xf numFmtId="0" fontId="5" fillId="6" borderId="3" xfId="0" applyFont="1" applyFill="1" applyBorder="1" applyAlignment="1">
      <alignment horizontal="left" vertical="center" wrapText="1"/>
    </xf>
    <xf numFmtId="0" fontId="0" fillId="0" borderId="0" xfId="0" applyAlignment="1">
      <alignment horizontal="right"/>
    </xf>
    <xf numFmtId="0" fontId="5" fillId="6" borderId="3" xfId="0" applyFont="1" applyFill="1" applyBorder="1" applyAlignment="1">
      <alignment horizontal="center" vertical="center" wrapText="1"/>
    </xf>
    <xf numFmtId="0" fontId="24" fillId="6" borderId="7" xfId="0" applyFont="1" applyFill="1" applyBorder="1" applyAlignment="1">
      <alignment horizontal="right" wrapText="1" indent="1"/>
    </xf>
    <xf numFmtId="4" fontId="6" fillId="6" borderId="7" xfId="0" applyNumberFormat="1" applyFont="1" applyFill="1" applyBorder="1" applyAlignment="1">
      <alignment horizontal="right" wrapText="1" indent="1"/>
    </xf>
    <xf numFmtId="0" fontId="6" fillId="6" borderId="3" xfId="0" applyFont="1" applyFill="1" applyBorder="1" applyAlignment="1">
      <alignment horizontal="left" vertical="center" wrapText="1"/>
    </xf>
    <xf numFmtId="0" fontId="25" fillId="0" borderId="3" xfId="0" applyFont="1" applyBorder="1" applyAlignment="1">
      <alignment horizontal="left"/>
    </xf>
    <xf numFmtId="0" fontId="6" fillId="5" borderId="3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right" vertical="center" wrapText="1"/>
    </xf>
    <xf numFmtId="0" fontId="26" fillId="5" borderId="3" xfId="0" applyFont="1" applyFill="1" applyBorder="1" applyAlignment="1">
      <alignment horizontal="center" vertical="center" wrapText="1"/>
    </xf>
    <xf numFmtId="0" fontId="26" fillId="5" borderId="3" xfId="0" applyFont="1" applyFill="1" applyBorder="1" applyAlignment="1">
      <alignment horizontal="right" vertical="center" wrapText="1"/>
    </xf>
    <xf numFmtId="0" fontId="6" fillId="6" borderId="3" xfId="0" applyFont="1" applyFill="1" applyBorder="1" applyAlignment="1">
      <alignment vertical="center" wrapText="1"/>
    </xf>
    <xf numFmtId="4" fontId="6" fillId="4" borderId="7" xfId="0" applyNumberFormat="1" applyFont="1" applyFill="1" applyBorder="1" applyAlignment="1">
      <alignment horizontal="right" wrapText="1" indent="1"/>
    </xf>
    <xf numFmtId="0" fontId="25" fillId="2" borderId="3" xfId="0" applyFont="1" applyFill="1" applyBorder="1" applyAlignment="1">
      <alignment horizontal="left"/>
    </xf>
    <xf numFmtId="4" fontId="0" fillId="0" borderId="0" xfId="0" applyNumberFormat="1" applyAlignment="1">
      <alignment horizontal="left" vertical="center"/>
    </xf>
    <xf numFmtId="0" fontId="6" fillId="7" borderId="3" xfId="0" applyFont="1" applyFill="1" applyBorder="1" applyAlignment="1">
      <alignment horizontal="left" vertical="center" wrapText="1"/>
    </xf>
    <xf numFmtId="4" fontId="6" fillId="7" borderId="7" xfId="0" applyNumberFormat="1" applyFont="1" applyFill="1" applyBorder="1" applyAlignment="1">
      <alignment horizontal="right" wrapText="1" indent="1"/>
    </xf>
    <xf numFmtId="0" fontId="24" fillId="7" borderId="7" xfId="0" applyFont="1" applyFill="1" applyBorder="1" applyAlignment="1">
      <alignment horizontal="right" wrapText="1" indent="1"/>
    </xf>
    <xf numFmtId="4" fontId="6" fillId="9" borderId="7" xfId="0" applyNumberFormat="1" applyFont="1" applyFill="1" applyBorder="1" applyAlignment="1">
      <alignment horizontal="right" wrapText="1" indent="1"/>
    </xf>
    <xf numFmtId="0" fontId="24" fillId="9" borderId="7" xfId="0" applyFont="1" applyFill="1" applyBorder="1" applyAlignment="1">
      <alignment horizontal="right" wrapText="1" indent="1"/>
    </xf>
    <xf numFmtId="0" fontId="6" fillId="6" borderId="8" xfId="0" applyFont="1" applyFill="1" applyBorder="1" applyAlignment="1">
      <alignment horizontal="left" vertical="center" wrapText="1"/>
    </xf>
    <xf numFmtId="4" fontId="6" fillId="6" borderId="9" xfId="0" applyNumberFormat="1" applyFont="1" applyFill="1" applyBorder="1" applyAlignment="1">
      <alignment horizontal="right" wrapText="1" indent="1"/>
    </xf>
    <xf numFmtId="0" fontId="24" fillId="6" borderId="9" xfId="0" applyFont="1" applyFill="1" applyBorder="1" applyAlignment="1">
      <alignment horizontal="right" wrapText="1" indent="1"/>
    </xf>
    <xf numFmtId="4" fontId="6" fillId="4" borderId="3" xfId="0" applyNumberFormat="1" applyFont="1" applyFill="1" applyBorder="1" applyAlignment="1">
      <alignment horizontal="right" wrapText="1" indent="1"/>
    </xf>
    <xf numFmtId="0" fontId="24" fillId="4" borderId="3" xfId="0" applyFont="1" applyFill="1" applyBorder="1" applyAlignment="1">
      <alignment horizontal="right" wrapText="1" indent="1"/>
    </xf>
    <xf numFmtId="0" fontId="6" fillId="4" borderId="3" xfId="0" applyFont="1" applyFill="1" applyBorder="1" applyAlignment="1">
      <alignment horizontal="right" wrapText="1" indent="1"/>
    </xf>
    <xf numFmtId="0" fontId="6" fillId="4" borderId="3" xfId="0" applyFont="1" applyFill="1" applyBorder="1" applyAlignment="1">
      <alignment horizontal="left" wrapText="1" indent="1"/>
    </xf>
    <xf numFmtId="0" fontId="24" fillId="4" borderId="3" xfId="0" applyFont="1" applyFill="1" applyBorder="1" applyAlignment="1">
      <alignment horizontal="left" wrapText="1" indent="1"/>
    </xf>
    <xf numFmtId="0" fontId="6" fillId="5" borderId="3" xfId="0" applyFont="1" applyFill="1" applyBorder="1" applyAlignment="1">
      <alignment horizontal="left" vertical="center" wrapText="1"/>
    </xf>
    <xf numFmtId="4" fontId="6" fillId="5" borderId="3" xfId="0" applyNumberFormat="1" applyFont="1" applyFill="1" applyBorder="1" applyAlignment="1">
      <alignment horizontal="right" wrapText="1" indent="1"/>
    </xf>
    <xf numFmtId="0" fontId="24" fillId="5" borderId="3" xfId="0" applyFont="1" applyFill="1" applyBorder="1" applyAlignment="1">
      <alignment horizontal="right" wrapText="1" indent="1"/>
    </xf>
    <xf numFmtId="0" fontId="25" fillId="5" borderId="3" xfId="0" applyFont="1" applyFill="1" applyBorder="1" applyAlignment="1">
      <alignment horizontal="left"/>
    </xf>
    <xf numFmtId="0" fontId="6" fillId="6" borderId="7" xfId="0" applyFont="1" applyFill="1" applyBorder="1" applyAlignment="1">
      <alignment horizontal="left" wrapText="1"/>
    </xf>
    <xf numFmtId="0" fontId="6" fillId="7" borderId="7" xfId="0" applyFont="1" applyFill="1" applyBorder="1" applyAlignment="1">
      <alignment horizontal="left" vertical="center" wrapText="1"/>
    </xf>
    <xf numFmtId="0" fontId="6" fillId="9" borderId="7" xfId="0" applyFont="1" applyFill="1" applyBorder="1" applyAlignment="1">
      <alignment horizontal="left" vertical="center" wrapText="1"/>
    </xf>
    <xf numFmtId="0" fontId="6" fillId="6" borderId="9" xfId="0" applyFont="1" applyFill="1" applyBorder="1" applyAlignment="1">
      <alignment horizontal="left" wrapText="1"/>
    </xf>
    <xf numFmtId="0" fontId="6" fillId="5" borderId="3" xfId="0" applyFont="1" applyFill="1" applyBorder="1" applyAlignment="1">
      <alignment horizontal="left" wrapText="1"/>
    </xf>
    <xf numFmtId="0" fontId="6" fillId="4" borderId="3" xfId="0" applyFont="1" applyFill="1" applyBorder="1" applyAlignment="1">
      <alignment horizontal="left" wrapText="1"/>
    </xf>
    <xf numFmtId="0" fontId="19" fillId="7" borderId="7" xfId="0" applyFont="1" applyFill="1" applyBorder="1" applyAlignment="1">
      <alignment horizontal="left" wrapText="1"/>
    </xf>
    <xf numFmtId="0" fontId="17" fillId="8" borderId="7" xfId="0" applyFont="1" applyFill="1" applyBorder="1" applyAlignment="1">
      <alignment horizontal="left" wrapText="1"/>
    </xf>
    <xf numFmtId="0" fontId="17" fillId="9" borderId="7" xfId="0" applyFont="1" applyFill="1" applyBorder="1" applyAlignment="1">
      <alignment horizontal="left" wrapText="1"/>
    </xf>
    <xf numFmtId="0" fontId="17" fillId="4" borderId="7" xfId="0" applyFont="1" applyFill="1" applyBorder="1" applyAlignment="1">
      <alignment horizontal="left" wrapText="1"/>
    </xf>
    <xf numFmtId="0" fontId="17" fillId="4" borderId="9" xfId="0" applyFont="1" applyFill="1" applyBorder="1" applyAlignment="1">
      <alignment horizontal="left" wrapText="1"/>
    </xf>
    <xf numFmtId="0" fontId="5" fillId="5" borderId="3" xfId="0" quotePrefix="1" applyFont="1" applyFill="1" applyBorder="1" applyAlignment="1">
      <alignment horizontal="center" vertical="center" wrapText="1"/>
    </xf>
    <xf numFmtId="0" fontId="14" fillId="5" borderId="3" xfId="0" quotePrefix="1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vertical="center"/>
    </xf>
    <xf numFmtId="4" fontId="8" fillId="6" borderId="3" xfId="0" applyNumberFormat="1" applyFont="1" applyFill="1" applyBorder="1" applyAlignment="1">
      <alignment vertical="center"/>
    </xf>
    <xf numFmtId="4" fontId="8" fillId="2" borderId="3" xfId="2" applyNumberFormat="1" applyFont="1" applyFill="1" applyBorder="1" applyAlignment="1">
      <alignment vertical="center"/>
    </xf>
    <xf numFmtId="4" fontId="8" fillId="2" borderId="3" xfId="2" applyNumberFormat="1" applyFont="1" applyFill="1" applyBorder="1" applyAlignment="1">
      <alignment horizontal="right"/>
    </xf>
    <xf numFmtId="4" fontId="8" fillId="2" borderId="3" xfId="3" applyNumberFormat="1" applyFont="1" applyFill="1" applyBorder="1" applyAlignment="1">
      <alignment horizontal="right"/>
    </xf>
    <xf numFmtId="0" fontId="8" fillId="6" borderId="1" xfId="0" applyFont="1" applyFill="1" applyBorder="1" applyAlignment="1">
      <alignment horizontal="left" vertical="center"/>
    </xf>
    <xf numFmtId="0" fontId="14" fillId="5" borderId="3" xfId="0" quotePrefix="1" applyFont="1" applyFill="1" applyBorder="1" applyAlignment="1">
      <alignment horizontal="center" vertical="center"/>
    </xf>
    <xf numFmtId="4" fontId="5" fillId="6" borderId="3" xfId="0" quotePrefix="1" applyNumberFormat="1" applyFont="1" applyFill="1" applyBorder="1" applyAlignment="1">
      <alignment horizontal="left" wrapText="1"/>
    </xf>
    <xf numFmtId="4" fontId="5" fillId="6" borderId="3" xfId="0" applyNumberFormat="1" applyFont="1" applyFill="1" applyBorder="1" applyAlignment="1">
      <alignment horizontal="center" vertical="center" wrapText="1"/>
    </xf>
    <xf numFmtId="4" fontId="5" fillId="6" borderId="3" xfId="0" applyNumberFormat="1" applyFont="1" applyFill="1" applyBorder="1" applyAlignment="1">
      <alignment horizontal="right" vertical="center" wrapText="1"/>
    </xf>
    <xf numFmtId="4" fontId="5" fillId="6" borderId="3" xfId="0" applyNumberFormat="1" applyFont="1" applyFill="1" applyBorder="1" applyAlignment="1">
      <alignment horizontal="left" vertical="center" wrapText="1"/>
    </xf>
    <xf numFmtId="4" fontId="8" fillId="6" borderId="3" xfId="0" applyNumberFormat="1" applyFont="1" applyFill="1" applyBorder="1" applyAlignment="1">
      <alignment wrapText="1"/>
    </xf>
    <xf numFmtId="0" fontId="0" fillId="7" borderId="0" xfId="0" applyFill="1" applyAlignment="1">
      <alignment horizontal="left" vertical="center"/>
    </xf>
    <xf numFmtId="4" fontId="6" fillId="7" borderId="3" xfId="0" applyNumberFormat="1" applyFont="1" applyFill="1" applyBorder="1" applyAlignment="1">
      <alignment horizontal="right" wrapText="1" indent="1"/>
    </xf>
    <xf numFmtId="0" fontId="25" fillId="7" borderId="3" xfId="0" applyFont="1" applyFill="1" applyBorder="1" applyAlignment="1">
      <alignment horizontal="left"/>
    </xf>
    <xf numFmtId="0" fontId="6" fillId="7" borderId="3" xfId="0" applyFont="1" applyFill="1" applyBorder="1" applyAlignment="1">
      <alignment horizontal="left" wrapText="1"/>
    </xf>
    <xf numFmtId="0" fontId="6" fillId="7" borderId="3" xfId="0" applyFont="1" applyFill="1" applyBorder="1" applyAlignment="1">
      <alignment horizontal="left" wrapText="1" indent="1"/>
    </xf>
    <xf numFmtId="0" fontId="24" fillId="7" borderId="3" xfId="0" applyFont="1" applyFill="1" applyBorder="1" applyAlignment="1">
      <alignment horizontal="left" wrapText="1" indent="1"/>
    </xf>
    <xf numFmtId="0" fontId="6" fillId="9" borderId="3" xfId="0" applyFont="1" applyFill="1" applyBorder="1" applyAlignment="1">
      <alignment horizontal="left" wrapText="1"/>
    </xf>
    <xf numFmtId="4" fontId="6" fillId="9" borderId="3" xfId="0" applyNumberFormat="1" applyFont="1" applyFill="1" applyBorder="1" applyAlignment="1">
      <alignment horizontal="right" wrapText="1" indent="1"/>
    </xf>
    <xf numFmtId="0" fontId="24" fillId="9" borderId="3" xfId="0" applyFont="1" applyFill="1" applyBorder="1" applyAlignment="1">
      <alignment horizontal="right" wrapText="1" indent="1"/>
    </xf>
    <xf numFmtId="0" fontId="25" fillId="9" borderId="3" xfId="0" applyFont="1" applyFill="1" applyBorder="1" applyAlignment="1">
      <alignment horizontal="left"/>
    </xf>
    <xf numFmtId="0" fontId="6" fillId="9" borderId="3" xfId="0" applyFont="1" applyFill="1" applyBorder="1" applyAlignment="1">
      <alignment horizontal="left" wrapText="1" indent="1"/>
    </xf>
    <xf numFmtId="0" fontId="24" fillId="9" borderId="3" xfId="0" applyFont="1" applyFill="1" applyBorder="1" applyAlignment="1">
      <alignment horizontal="left" wrapText="1" indent="1"/>
    </xf>
    <xf numFmtId="0" fontId="6" fillId="9" borderId="3" xfId="0" applyFont="1" applyFill="1" applyBorder="1" applyAlignment="1">
      <alignment horizontal="right" wrapText="1" indent="1"/>
    </xf>
    <xf numFmtId="0" fontId="17" fillId="4" borderId="7" xfId="0" applyFont="1" applyFill="1" applyBorder="1" applyAlignment="1">
      <alignment horizontal="left" vertical="top" wrapText="1"/>
    </xf>
    <xf numFmtId="4" fontId="17" fillId="4" borderId="7" xfId="0" applyNumberFormat="1" applyFont="1" applyFill="1" applyBorder="1" applyAlignment="1">
      <alignment horizontal="right" vertical="top" wrapText="1"/>
    </xf>
    <xf numFmtId="0" fontId="20" fillId="4" borderId="7" xfId="0" applyFont="1" applyFill="1" applyBorder="1" applyAlignment="1">
      <alignment horizontal="left" vertical="top" wrapText="1"/>
    </xf>
    <xf numFmtId="0" fontId="19" fillId="7" borderId="7" xfId="0" applyFont="1" applyFill="1" applyBorder="1" applyAlignment="1">
      <alignment horizontal="left" vertical="top" wrapText="1"/>
    </xf>
    <xf numFmtId="4" fontId="19" fillId="7" borderId="7" xfId="0" applyNumberFormat="1" applyFont="1" applyFill="1" applyBorder="1" applyAlignment="1">
      <alignment horizontal="right" vertical="top" wrapText="1"/>
    </xf>
    <xf numFmtId="0" fontId="27" fillId="7" borderId="7" xfId="0" applyFont="1" applyFill="1" applyBorder="1" applyAlignment="1">
      <alignment horizontal="left" vertical="top" wrapText="1"/>
    </xf>
    <xf numFmtId="4" fontId="2" fillId="2" borderId="5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0" fontId="4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8" fillId="6" borderId="1" xfId="0" applyFont="1" applyFill="1" applyBorder="1" applyAlignment="1">
      <alignment horizontal="left" vertical="center" wrapText="1"/>
    </xf>
    <xf numFmtId="0" fontId="6" fillId="6" borderId="2" xfId="0" applyFont="1" applyFill="1" applyBorder="1" applyAlignment="1">
      <alignment vertical="center" wrapText="1"/>
    </xf>
    <xf numFmtId="0" fontId="6" fillId="6" borderId="2" xfId="0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/>
    </xf>
    <xf numFmtId="0" fontId="8" fillId="0" borderId="1" xfId="0" quotePrefix="1" applyFont="1" applyBorder="1" applyAlignment="1">
      <alignment horizontal="left" vertical="center"/>
    </xf>
    <xf numFmtId="0" fontId="6" fillId="0" borderId="2" xfId="0" applyFont="1" applyBorder="1" applyAlignment="1">
      <alignment vertical="center"/>
    </xf>
    <xf numFmtId="0" fontId="5" fillId="5" borderId="3" xfId="0" quotePrefix="1" applyFont="1" applyFill="1" applyBorder="1" applyAlignment="1">
      <alignment horizontal="center" vertical="center" wrapText="1"/>
    </xf>
    <xf numFmtId="0" fontId="14" fillId="5" borderId="3" xfId="0" quotePrefix="1" applyFont="1" applyFill="1" applyBorder="1" applyAlignment="1">
      <alignment horizontal="center" wrapText="1"/>
    </xf>
    <xf numFmtId="0" fontId="14" fillId="5" borderId="1" xfId="0" quotePrefix="1" applyFont="1" applyFill="1" applyBorder="1" applyAlignment="1">
      <alignment horizontal="center" wrapText="1"/>
    </xf>
    <xf numFmtId="0" fontId="5" fillId="6" borderId="3" xfId="0" quotePrefix="1" applyFont="1" applyFill="1" applyBorder="1" applyAlignment="1">
      <alignment horizontal="left" vertical="center" wrapText="1"/>
    </xf>
    <xf numFmtId="0" fontId="8" fillId="6" borderId="1" xfId="0" quotePrefix="1" applyFont="1" applyFill="1" applyBorder="1" applyAlignment="1">
      <alignment horizontal="left" vertical="center" wrapText="1"/>
    </xf>
    <xf numFmtId="0" fontId="8" fillId="0" borderId="1" xfId="0" quotePrefix="1" applyFont="1" applyBorder="1" applyAlignment="1">
      <alignment horizontal="left" vertical="center" wrapText="1"/>
    </xf>
    <xf numFmtId="0" fontId="8" fillId="2" borderId="5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5" fillId="6" borderId="1" xfId="0" quotePrefix="1" applyFont="1" applyFill="1" applyBorder="1" applyAlignment="1">
      <alignment horizontal="left" wrapText="1"/>
    </xf>
    <xf numFmtId="0" fontId="5" fillId="6" borderId="2" xfId="0" quotePrefix="1" applyFont="1" applyFill="1" applyBorder="1" applyAlignment="1">
      <alignment horizontal="left" wrapText="1"/>
    </xf>
    <xf numFmtId="0" fontId="5" fillId="6" borderId="4" xfId="0" quotePrefix="1" applyFont="1" applyFill="1" applyBorder="1" applyAlignment="1">
      <alignment horizontal="left" wrapText="1"/>
    </xf>
    <xf numFmtId="0" fontId="8" fillId="2" borderId="0" xfId="0" applyFont="1" applyFill="1" applyAlignment="1">
      <alignment horizontal="left" vertical="center" wrapText="1"/>
    </xf>
    <xf numFmtId="0" fontId="14" fillId="5" borderId="1" xfId="0" quotePrefix="1" applyFont="1" applyFill="1" applyBorder="1" applyAlignment="1">
      <alignment horizontal="center" vertical="center" wrapText="1"/>
    </xf>
    <xf numFmtId="0" fontId="14" fillId="5" borderId="2" xfId="0" quotePrefix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14" fillId="5" borderId="4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6" fillId="5" borderId="1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26" fillId="5" borderId="1" xfId="0" applyFont="1" applyFill="1" applyBorder="1" applyAlignment="1">
      <alignment horizontal="center" vertical="center" wrapText="1"/>
    </xf>
    <xf numFmtId="0" fontId="26" fillId="5" borderId="4" xfId="0" applyFont="1" applyFill="1" applyBorder="1" applyAlignment="1">
      <alignment horizontal="center" vertical="center" wrapText="1"/>
    </xf>
  </cellXfs>
  <cellStyles count="4">
    <cellStyle name="Normalno" xfId="0" builtinId="0"/>
    <cellStyle name="Obično_List4" xfId="1" xr:uid="{00000000-0005-0000-0000-000001000000}"/>
    <cellStyle name="Postotak" xfId="3" builtinId="5"/>
    <cellStyle name="Zarez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36"/>
  <sheetViews>
    <sheetView tabSelected="1" topLeftCell="E1" zoomScaleNormal="100" workbookViewId="0">
      <selection activeCell="B30" sqref="B30:L30"/>
    </sheetView>
  </sheetViews>
  <sheetFormatPr defaultRowHeight="15" x14ac:dyDescent="0.25"/>
  <cols>
    <col min="6" max="10" width="25.28515625" customWidth="1"/>
    <col min="11" max="12" width="15.7109375" customWidth="1"/>
    <col min="13" max="13" width="25.28515625" customWidth="1"/>
  </cols>
  <sheetData>
    <row r="1" spans="2:13" ht="42" customHeight="1" x14ac:dyDescent="0.25">
      <c r="B1" s="194" t="s">
        <v>70</v>
      </c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22"/>
    </row>
    <row r="2" spans="2:13" ht="18" customHeight="1" x14ac:dyDescent="0.25"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"/>
    </row>
    <row r="3" spans="2:13" ht="15.75" customHeight="1" x14ac:dyDescent="0.25">
      <c r="B3" s="194" t="s">
        <v>11</v>
      </c>
      <c r="C3" s="194"/>
      <c r="D3" s="194"/>
      <c r="E3" s="194"/>
      <c r="F3" s="194"/>
      <c r="G3" s="194"/>
      <c r="H3" s="194"/>
      <c r="I3" s="194"/>
      <c r="J3" s="194"/>
      <c r="K3" s="194"/>
      <c r="L3" s="194"/>
      <c r="M3" s="21"/>
    </row>
    <row r="4" spans="2:13" ht="18" x14ac:dyDescent="0.25">
      <c r="B4" s="214"/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3"/>
    </row>
    <row r="5" spans="2:13" ht="18" customHeight="1" x14ac:dyDescent="0.25">
      <c r="B5" s="194" t="s">
        <v>60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20"/>
    </row>
    <row r="6" spans="2:13" ht="18" customHeight="1" x14ac:dyDescent="0.25">
      <c r="B6" s="194"/>
      <c r="C6" s="194"/>
      <c r="D6" s="194"/>
      <c r="E6" s="194"/>
      <c r="F6" s="194"/>
      <c r="G6" s="194"/>
      <c r="H6" s="194"/>
      <c r="I6" s="194"/>
      <c r="J6" s="194"/>
      <c r="K6" s="194"/>
      <c r="L6" s="194"/>
      <c r="M6" s="20"/>
    </row>
    <row r="7" spans="2:13" ht="18" customHeight="1" x14ac:dyDescent="0.25">
      <c r="B7" s="213" t="s">
        <v>68</v>
      </c>
      <c r="C7" s="213"/>
      <c r="D7" s="213"/>
      <c r="E7" s="213"/>
      <c r="F7" s="213"/>
      <c r="G7" s="192"/>
      <c r="H7" s="192"/>
      <c r="I7" s="192"/>
      <c r="J7" s="192"/>
      <c r="K7" s="36"/>
      <c r="L7" s="36"/>
    </row>
    <row r="8" spans="2:13" ht="25.5" x14ac:dyDescent="0.25">
      <c r="B8" s="207" t="s">
        <v>7</v>
      </c>
      <c r="C8" s="207"/>
      <c r="D8" s="207"/>
      <c r="E8" s="207"/>
      <c r="F8" s="207"/>
      <c r="G8" s="159" t="s">
        <v>79</v>
      </c>
      <c r="H8" s="159" t="s">
        <v>80</v>
      </c>
      <c r="I8" s="159" t="s">
        <v>81</v>
      </c>
      <c r="J8" s="159" t="s">
        <v>82</v>
      </c>
      <c r="K8" s="159" t="s">
        <v>26</v>
      </c>
      <c r="L8" s="159" t="s">
        <v>58</v>
      </c>
    </row>
    <row r="9" spans="2:13" x14ac:dyDescent="0.25">
      <c r="B9" s="208">
        <v>1</v>
      </c>
      <c r="C9" s="208"/>
      <c r="D9" s="208"/>
      <c r="E9" s="208"/>
      <c r="F9" s="209"/>
      <c r="G9" s="160">
        <v>2</v>
      </c>
      <c r="H9" s="56">
        <v>3</v>
      </c>
      <c r="I9" s="56">
        <v>4</v>
      </c>
      <c r="J9" s="56">
        <v>5</v>
      </c>
      <c r="K9" s="56" t="s">
        <v>41</v>
      </c>
      <c r="L9" s="56" t="s">
        <v>42</v>
      </c>
    </row>
    <row r="10" spans="2:13" x14ac:dyDescent="0.25">
      <c r="B10" s="202" t="s">
        <v>28</v>
      </c>
      <c r="C10" s="203"/>
      <c r="D10" s="203"/>
      <c r="E10" s="203"/>
      <c r="F10" s="204"/>
      <c r="G10" s="163">
        <v>3603854.33</v>
      </c>
      <c r="H10" s="164">
        <f>' Račun prihoda i rashoda'!H11</f>
        <v>4717221</v>
      </c>
      <c r="I10" s="164">
        <f>' Račun prihoda i rashoda'!I11</f>
        <v>4717221</v>
      </c>
      <c r="J10" s="164">
        <v>4608489.05</v>
      </c>
      <c r="K10" s="165">
        <v>128</v>
      </c>
      <c r="L10" s="165">
        <v>107</v>
      </c>
    </row>
    <row r="11" spans="2:13" x14ac:dyDescent="0.25">
      <c r="B11" s="205" t="s">
        <v>27</v>
      </c>
      <c r="C11" s="206"/>
      <c r="D11" s="206"/>
      <c r="E11" s="206"/>
      <c r="F11" s="206"/>
      <c r="G11" s="42"/>
      <c r="H11" s="40"/>
      <c r="I11" s="40"/>
      <c r="J11" s="40"/>
      <c r="K11" s="40"/>
      <c r="L11" s="40"/>
    </row>
    <row r="12" spans="2:13" x14ac:dyDescent="0.25">
      <c r="B12" s="197" t="s">
        <v>0</v>
      </c>
      <c r="C12" s="198"/>
      <c r="D12" s="198"/>
      <c r="E12" s="198"/>
      <c r="F12" s="199"/>
      <c r="G12" s="162">
        <f>G10</f>
        <v>3603854.33</v>
      </c>
      <c r="H12" s="162">
        <f t="shared" ref="H12:J12" si="0">H10</f>
        <v>4717221</v>
      </c>
      <c r="I12" s="162">
        <f t="shared" si="0"/>
        <v>4717221</v>
      </c>
      <c r="J12" s="162">
        <f t="shared" si="0"/>
        <v>4608489.05</v>
      </c>
      <c r="K12" s="162">
        <v>128</v>
      </c>
      <c r="L12" s="162">
        <v>107</v>
      </c>
    </row>
    <row r="13" spans="2:13" x14ac:dyDescent="0.25">
      <c r="B13" s="212" t="s">
        <v>29</v>
      </c>
      <c r="C13" s="201"/>
      <c r="D13" s="201"/>
      <c r="E13" s="201"/>
      <c r="F13" s="201"/>
      <c r="G13" s="43">
        <v>3379230.58</v>
      </c>
      <c r="H13" s="40">
        <f>' Račun prihoda i rashoda'!H43</f>
        <v>4501021</v>
      </c>
      <c r="I13" s="40">
        <f>' Račun prihoda i rashoda'!I43</f>
        <v>4501021</v>
      </c>
      <c r="J13" s="40">
        <v>4345857.08</v>
      </c>
      <c r="K13" s="41">
        <v>128.6</v>
      </c>
      <c r="L13" s="41">
        <v>96.55</v>
      </c>
    </row>
    <row r="14" spans="2:13" x14ac:dyDescent="0.25">
      <c r="B14" s="205" t="s">
        <v>30</v>
      </c>
      <c r="C14" s="206"/>
      <c r="D14" s="206"/>
      <c r="E14" s="206"/>
      <c r="F14" s="206"/>
      <c r="G14" s="42">
        <v>222930.9</v>
      </c>
      <c r="H14" s="40">
        <v>222200</v>
      </c>
      <c r="I14" s="40">
        <v>222200</v>
      </c>
      <c r="J14" s="40">
        <v>220168.95999999999</v>
      </c>
      <c r="K14" s="41">
        <v>98.76</v>
      </c>
      <c r="L14" s="41">
        <v>99.09</v>
      </c>
    </row>
    <row r="15" spans="2:13" x14ac:dyDescent="0.25">
      <c r="B15" s="166" t="s">
        <v>1</v>
      </c>
      <c r="C15" s="161"/>
      <c r="D15" s="161"/>
      <c r="E15" s="161"/>
      <c r="F15" s="161"/>
      <c r="G15" s="162">
        <f>G13+G14</f>
        <v>3602161.48</v>
      </c>
      <c r="H15" s="162">
        <f t="shared" ref="H15:J15" si="1">H13+H14</f>
        <v>4723221</v>
      </c>
      <c r="I15" s="162">
        <f t="shared" si="1"/>
        <v>4723221</v>
      </c>
      <c r="J15" s="162">
        <f t="shared" si="1"/>
        <v>4566026.04</v>
      </c>
      <c r="K15" s="58">
        <f>J15/G15*100</f>
        <v>126.75794978519397</v>
      </c>
      <c r="L15" s="58">
        <f>J15/I15*100</f>
        <v>96.671869472125067</v>
      </c>
    </row>
    <row r="16" spans="2:13" x14ac:dyDescent="0.25">
      <c r="B16" s="211" t="s">
        <v>2</v>
      </c>
      <c r="C16" s="198"/>
      <c r="D16" s="198"/>
      <c r="E16" s="198"/>
      <c r="F16" s="198"/>
      <c r="G16" s="86">
        <f>G10-G15</f>
        <v>1692.8500000000931</v>
      </c>
      <c r="H16" s="86">
        <f t="shared" ref="H16:I16" si="2">H10-H15</f>
        <v>-6000</v>
      </c>
      <c r="I16" s="86">
        <f t="shared" si="2"/>
        <v>-6000</v>
      </c>
      <c r="J16" s="86">
        <f>J10-J15</f>
        <v>42463.009999999776</v>
      </c>
      <c r="K16" s="58"/>
      <c r="L16" s="58"/>
    </row>
    <row r="17" spans="1:49" ht="18" x14ac:dyDescent="0.25">
      <c r="B17" s="215"/>
      <c r="C17" s="215"/>
      <c r="D17" s="215"/>
      <c r="E17" s="215"/>
      <c r="F17" s="215"/>
      <c r="G17" s="215"/>
      <c r="H17" s="215"/>
      <c r="I17" s="215"/>
      <c r="J17" s="215"/>
      <c r="K17" s="215"/>
      <c r="L17" s="215"/>
      <c r="M17" s="1"/>
    </row>
    <row r="18" spans="1:49" ht="18" customHeight="1" x14ac:dyDescent="0.25">
      <c r="B18" s="219" t="s">
        <v>65</v>
      </c>
      <c r="C18" s="219"/>
      <c r="D18" s="219"/>
      <c r="E18" s="219"/>
      <c r="F18" s="219"/>
      <c r="G18" s="34"/>
      <c r="H18" s="35"/>
      <c r="I18" s="35"/>
      <c r="J18" s="35"/>
      <c r="K18" s="36"/>
      <c r="L18" s="36"/>
      <c r="M18" s="1"/>
    </row>
    <row r="19" spans="1:49" ht="25.5" x14ac:dyDescent="0.25">
      <c r="B19" s="207" t="s">
        <v>7</v>
      </c>
      <c r="C19" s="207"/>
      <c r="D19" s="207"/>
      <c r="E19" s="207"/>
      <c r="F19" s="207"/>
      <c r="G19" s="159" t="s">
        <v>83</v>
      </c>
      <c r="H19" s="55" t="s">
        <v>80</v>
      </c>
      <c r="I19" s="55" t="s">
        <v>81</v>
      </c>
      <c r="J19" s="55" t="s">
        <v>84</v>
      </c>
      <c r="K19" s="55" t="s">
        <v>26</v>
      </c>
      <c r="L19" s="55" t="s">
        <v>58</v>
      </c>
    </row>
    <row r="20" spans="1:49" x14ac:dyDescent="0.25">
      <c r="B20" s="220">
        <v>1</v>
      </c>
      <c r="C20" s="221"/>
      <c r="D20" s="221"/>
      <c r="E20" s="221"/>
      <c r="F20" s="221"/>
      <c r="G20" s="167">
        <v>2</v>
      </c>
      <c r="H20" s="56">
        <v>3</v>
      </c>
      <c r="I20" s="56">
        <v>4</v>
      </c>
      <c r="J20" s="56">
        <v>5</v>
      </c>
      <c r="K20" s="56" t="s">
        <v>41</v>
      </c>
      <c r="L20" s="56" t="s">
        <v>42</v>
      </c>
    </row>
    <row r="21" spans="1:49" ht="15.75" customHeight="1" x14ac:dyDescent="0.25">
      <c r="B21" s="200" t="s">
        <v>31</v>
      </c>
      <c r="C21" s="222"/>
      <c r="D21" s="222"/>
      <c r="E21" s="222"/>
      <c r="F21" s="222"/>
      <c r="G21" s="44"/>
      <c r="H21" s="40"/>
      <c r="I21" s="40"/>
      <c r="J21" s="40"/>
      <c r="K21" s="15"/>
      <c r="L21" s="15"/>
    </row>
    <row r="22" spans="1:49" x14ac:dyDescent="0.25">
      <c r="B22" s="200" t="s">
        <v>32</v>
      </c>
      <c r="C22" s="201"/>
      <c r="D22" s="201"/>
      <c r="E22" s="201"/>
      <c r="F22" s="201"/>
      <c r="G22" s="39"/>
      <c r="H22" s="40"/>
      <c r="I22" s="40"/>
      <c r="J22" s="40"/>
      <c r="K22" s="15"/>
      <c r="L22" s="15"/>
    </row>
    <row r="23" spans="1:49" ht="15" customHeight="1" x14ac:dyDescent="0.25">
      <c r="B23" s="216" t="s">
        <v>59</v>
      </c>
      <c r="C23" s="217"/>
      <c r="D23" s="217"/>
      <c r="E23" s="217"/>
      <c r="F23" s="218"/>
      <c r="G23" s="168"/>
      <c r="H23" s="169"/>
      <c r="I23" s="169"/>
      <c r="J23" s="169"/>
      <c r="K23" s="118"/>
      <c r="L23" s="118"/>
    </row>
    <row r="24" spans="1:49" s="27" customFormat="1" ht="15" customHeight="1" x14ac:dyDescent="0.25">
      <c r="A24"/>
      <c r="B24" s="200" t="s">
        <v>17</v>
      </c>
      <c r="C24" s="201"/>
      <c r="D24" s="201"/>
      <c r="E24" s="201"/>
      <c r="F24" s="201"/>
      <c r="G24" s="43">
        <v>0</v>
      </c>
      <c r="H24" s="40">
        <v>6000</v>
      </c>
      <c r="I24" s="40">
        <v>6000</v>
      </c>
      <c r="J24" s="40"/>
      <c r="K24" s="15"/>
      <c r="L24" s="15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27" customFormat="1" ht="15" customHeight="1" x14ac:dyDescent="0.25">
      <c r="A25"/>
      <c r="B25" s="200" t="s">
        <v>64</v>
      </c>
      <c r="C25" s="201"/>
      <c r="D25" s="201"/>
      <c r="E25" s="201"/>
      <c r="F25" s="201"/>
      <c r="G25" s="43"/>
      <c r="H25" s="40"/>
      <c r="I25" s="40"/>
      <c r="J25" s="40"/>
      <c r="K25" s="15"/>
      <c r="L25" s="1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33" customFormat="1" x14ac:dyDescent="0.25">
      <c r="A26" s="32"/>
      <c r="B26" s="216" t="s">
        <v>66</v>
      </c>
      <c r="C26" s="217"/>
      <c r="D26" s="217"/>
      <c r="E26" s="217"/>
      <c r="F26" s="218"/>
      <c r="G26" s="168"/>
      <c r="H26" s="170">
        <v>6000</v>
      </c>
      <c r="I26" s="170">
        <v>6000</v>
      </c>
      <c r="J26" s="171"/>
      <c r="K26" s="116"/>
      <c r="L26" s="116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</row>
    <row r="27" spans="1:49" x14ac:dyDescent="0.25">
      <c r="B27" s="210" t="s">
        <v>67</v>
      </c>
      <c r="C27" s="210"/>
      <c r="D27" s="210"/>
      <c r="E27" s="210"/>
      <c r="F27" s="210"/>
      <c r="G27" s="172">
        <f>G16+G26</f>
        <v>1692.8500000000931</v>
      </c>
      <c r="H27" s="172">
        <f t="shared" ref="H27:J27" si="3">H16+H26</f>
        <v>0</v>
      </c>
      <c r="I27" s="172">
        <f t="shared" si="3"/>
        <v>0</v>
      </c>
      <c r="J27" s="172">
        <f t="shared" si="3"/>
        <v>42463.009999999776</v>
      </c>
      <c r="K27" s="88"/>
      <c r="L27" s="88"/>
    </row>
    <row r="29" spans="1:49" x14ac:dyDescent="0.25"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1:49" x14ac:dyDescent="0.25">
      <c r="B30" s="195" t="s">
        <v>73</v>
      </c>
      <c r="C30" s="195"/>
      <c r="D30" s="195"/>
      <c r="E30" s="195"/>
      <c r="F30" s="195"/>
      <c r="G30" s="195"/>
      <c r="H30" s="195"/>
      <c r="I30" s="195"/>
      <c r="J30" s="195"/>
      <c r="K30" s="195"/>
      <c r="L30" s="195"/>
    </row>
    <row r="31" spans="1:49" ht="15" customHeight="1" x14ac:dyDescent="0.25">
      <c r="B31" s="195" t="s">
        <v>74</v>
      </c>
      <c r="C31" s="195"/>
      <c r="D31" s="195"/>
      <c r="E31" s="195"/>
      <c r="F31" s="195"/>
      <c r="G31" s="195"/>
      <c r="H31" s="195"/>
      <c r="I31" s="195"/>
      <c r="J31" s="195"/>
      <c r="K31" s="195"/>
      <c r="L31" s="195"/>
    </row>
    <row r="32" spans="1:49" ht="15" customHeight="1" x14ac:dyDescent="0.25">
      <c r="B32" s="195" t="s">
        <v>76</v>
      </c>
      <c r="C32" s="195"/>
      <c r="D32" s="195"/>
      <c r="E32" s="195"/>
      <c r="F32" s="195"/>
      <c r="G32" s="195"/>
      <c r="H32" s="195"/>
      <c r="I32" s="195"/>
      <c r="J32" s="195"/>
      <c r="K32" s="195"/>
      <c r="L32" s="195"/>
    </row>
    <row r="33" spans="2:12" ht="15" customHeight="1" x14ac:dyDescent="0.25">
      <c r="B33" s="195" t="s">
        <v>77</v>
      </c>
      <c r="C33" s="195"/>
      <c r="D33" s="195"/>
      <c r="E33" s="195"/>
      <c r="F33" s="195"/>
      <c r="G33" s="195"/>
      <c r="H33" s="195"/>
      <c r="I33" s="195"/>
      <c r="J33" s="195"/>
      <c r="K33" s="195"/>
      <c r="L33" s="195"/>
    </row>
    <row r="34" spans="2:12" ht="36.75" customHeight="1" x14ac:dyDescent="0.25">
      <c r="B34" s="195"/>
      <c r="C34" s="195"/>
      <c r="D34" s="195"/>
      <c r="E34" s="195"/>
      <c r="F34" s="195"/>
      <c r="G34" s="195"/>
      <c r="H34" s="195"/>
      <c r="I34" s="195"/>
      <c r="J34" s="195"/>
      <c r="K34" s="195"/>
      <c r="L34" s="195"/>
    </row>
    <row r="35" spans="2:12" ht="15" customHeight="1" x14ac:dyDescent="0.25">
      <c r="B35" s="196" t="s">
        <v>78</v>
      </c>
      <c r="C35" s="196"/>
      <c r="D35" s="196"/>
      <c r="E35" s="196"/>
      <c r="F35" s="196"/>
      <c r="G35" s="196"/>
      <c r="H35" s="196"/>
      <c r="I35" s="196"/>
      <c r="J35" s="196"/>
      <c r="K35" s="196"/>
      <c r="L35" s="196"/>
    </row>
    <row r="36" spans="2:12" x14ac:dyDescent="0.25">
      <c r="B36" s="196"/>
      <c r="C36" s="196"/>
      <c r="D36" s="196"/>
      <c r="E36" s="196"/>
      <c r="F36" s="196"/>
      <c r="G36" s="196"/>
      <c r="H36" s="196"/>
      <c r="I36" s="196"/>
      <c r="J36" s="196"/>
      <c r="K36" s="196"/>
      <c r="L36" s="196"/>
    </row>
  </sheetData>
  <mergeCells count="31">
    <mergeCell ref="B32:L32"/>
    <mergeCell ref="B2:L2"/>
    <mergeCell ref="B4:L4"/>
    <mergeCell ref="B6:L6"/>
    <mergeCell ref="B17:L17"/>
    <mergeCell ref="B5:L5"/>
    <mergeCell ref="B3:L3"/>
    <mergeCell ref="B26:F26"/>
    <mergeCell ref="B23:F23"/>
    <mergeCell ref="B18:F18"/>
    <mergeCell ref="B24:F24"/>
    <mergeCell ref="B25:F25"/>
    <mergeCell ref="B19:F19"/>
    <mergeCell ref="B20:F20"/>
    <mergeCell ref="B21:F21"/>
    <mergeCell ref="B1:L1"/>
    <mergeCell ref="B33:L34"/>
    <mergeCell ref="B35:L36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30:L30"/>
    <mergeCell ref="B31:L31"/>
    <mergeCell ref="B7:F7"/>
  </mergeCells>
  <pageMargins left="0.7" right="0.7" top="0.75" bottom="0.75" header="0.3" footer="0.3"/>
  <pageSetup paperSize="9" scale="6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P106"/>
  <sheetViews>
    <sheetView topLeftCell="A19" zoomScaleNormal="100" workbookViewId="0">
      <selection activeCell="L34" sqref="L34"/>
    </sheetView>
  </sheetViews>
  <sheetFormatPr defaultRowHeight="15" x14ac:dyDescent="0.25"/>
  <cols>
    <col min="2" max="2" width="2.140625" bestFit="1" customWidth="1"/>
    <col min="3" max="3" width="3.28515625" bestFit="1" customWidth="1"/>
    <col min="4" max="4" width="4.42578125" bestFit="1" customWidth="1"/>
    <col min="5" max="5" width="5.5703125" bestFit="1" customWidth="1"/>
    <col min="6" max="6" width="44.7109375" customWidth="1"/>
    <col min="7" max="10" width="25.28515625" customWidth="1"/>
    <col min="11" max="12" width="15.7109375" customWidth="1"/>
    <col min="13" max="16" width="11.7109375" bestFit="1" customWidth="1"/>
  </cols>
  <sheetData>
    <row r="1" spans="2:16" ht="18" x14ac:dyDescent="0.25"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</row>
    <row r="2" spans="2:16" ht="15.75" customHeight="1" x14ac:dyDescent="0.25">
      <c r="B2" s="194" t="s">
        <v>11</v>
      </c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2:16" ht="18" x14ac:dyDescent="0.25"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</row>
    <row r="4" spans="2:16" ht="15.75" customHeight="1" x14ac:dyDescent="0.25">
      <c r="B4" s="194" t="s">
        <v>62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</row>
    <row r="5" spans="2:16" ht="18" x14ac:dyDescent="0.25">
      <c r="B5" s="214"/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2:16" ht="15.75" customHeight="1" x14ac:dyDescent="0.25">
      <c r="B6" s="194" t="s">
        <v>43</v>
      </c>
      <c r="C6" s="194"/>
      <c r="D6" s="194"/>
      <c r="E6" s="194"/>
      <c r="F6" s="194"/>
      <c r="G6" s="194"/>
      <c r="H6" s="194"/>
      <c r="I6" s="194"/>
      <c r="J6" s="194"/>
      <c r="K6" s="194"/>
      <c r="L6" s="194"/>
    </row>
    <row r="7" spans="2:16" ht="18" x14ac:dyDescent="0.25"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</row>
    <row r="8" spans="2:16" ht="45" customHeight="1" x14ac:dyDescent="0.25">
      <c r="B8" s="226" t="s">
        <v>7</v>
      </c>
      <c r="C8" s="227"/>
      <c r="D8" s="227"/>
      <c r="E8" s="227"/>
      <c r="F8" s="228"/>
      <c r="G8" s="55" t="s">
        <v>79</v>
      </c>
      <c r="H8" s="55" t="s">
        <v>80</v>
      </c>
      <c r="I8" s="55" t="s">
        <v>81</v>
      </c>
      <c r="J8" s="55" t="s">
        <v>110</v>
      </c>
      <c r="K8" s="55" t="s">
        <v>26</v>
      </c>
      <c r="L8" s="55" t="s">
        <v>58</v>
      </c>
    </row>
    <row r="9" spans="2:16" x14ac:dyDescent="0.25">
      <c r="B9" s="223">
        <v>1</v>
      </c>
      <c r="C9" s="224"/>
      <c r="D9" s="224"/>
      <c r="E9" s="224"/>
      <c r="F9" s="225"/>
      <c r="G9" s="56">
        <v>2</v>
      </c>
      <c r="H9" s="56">
        <v>3</v>
      </c>
      <c r="I9" s="56">
        <v>4</v>
      </c>
      <c r="J9" s="56">
        <v>5</v>
      </c>
      <c r="K9" s="56" t="s">
        <v>41</v>
      </c>
      <c r="L9" s="56" t="s">
        <v>42</v>
      </c>
    </row>
    <row r="10" spans="2:16" x14ac:dyDescent="0.25">
      <c r="B10" s="57"/>
      <c r="C10" s="57"/>
      <c r="D10" s="57"/>
      <c r="E10" s="57"/>
      <c r="F10" s="57" t="s">
        <v>57</v>
      </c>
      <c r="G10" s="58">
        <f>G11</f>
        <v>3603854.33</v>
      </c>
      <c r="H10" s="58">
        <f t="shared" ref="H10:J10" si="0">H11</f>
        <v>4717221</v>
      </c>
      <c r="I10" s="58">
        <f t="shared" si="0"/>
        <v>4717221</v>
      </c>
      <c r="J10" s="58">
        <f t="shared" si="0"/>
        <v>4608489.0500000007</v>
      </c>
      <c r="K10" s="59">
        <f>J10/G10*100</f>
        <v>127.87667391650652</v>
      </c>
      <c r="L10" s="59">
        <f>J10/I10*100</f>
        <v>97.694999873866422</v>
      </c>
    </row>
    <row r="11" spans="2:16" x14ac:dyDescent="0.25">
      <c r="B11" s="61">
        <v>6</v>
      </c>
      <c r="C11" s="61"/>
      <c r="D11" s="61"/>
      <c r="E11" s="61"/>
      <c r="F11" s="154" t="s">
        <v>3</v>
      </c>
      <c r="G11" s="62">
        <f>G12+G24+G27+G30+G36</f>
        <v>3603854.33</v>
      </c>
      <c r="H11" s="62">
        <f t="shared" ref="H11:J11" si="1">H12+H24+H27+H30+H36</f>
        <v>4717221</v>
      </c>
      <c r="I11" s="62">
        <f t="shared" si="1"/>
        <v>4717221</v>
      </c>
      <c r="J11" s="62">
        <f t="shared" si="1"/>
        <v>4608489.0500000007</v>
      </c>
      <c r="K11" s="63">
        <v>108.75</v>
      </c>
      <c r="L11" s="64">
        <v>112.85</v>
      </c>
      <c r="M11" s="193"/>
      <c r="N11" s="193"/>
      <c r="O11" s="193"/>
      <c r="P11" s="193"/>
    </row>
    <row r="12" spans="2:16" ht="26.25" x14ac:dyDescent="0.25">
      <c r="B12" s="67"/>
      <c r="C12" s="67">
        <v>63</v>
      </c>
      <c r="D12" s="67"/>
      <c r="E12" s="67"/>
      <c r="F12" s="155" t="s">
        <v>15</v>
      </c>
      <c r="G12" s="68">
        <v>720057.41</v>
      </c>
      <c r="H12" s="68">
        <v>676241</v>
      </c>
      <c r="I12" s="68">
        <v>676241</v>
      </c>
      <c r="J12" s="68">
        <v>976000.37</v>
      </c>
      <c r="K12" s="69">
        <v>135.54</v>
      </c>
      <c r="L12" s="69">
        <v>144.33000000000001</v>
      </c>
    </row>
    <row r="13" spans="2:16" x14ac:dyDescent="0.25">
      <c r="B13" s="75"/>
      <c r="C13" s="75"/>
      <c r="D13" s="75">
        <v>631</v>
      </c>
      <c r="E13" s="75"/>
      <c r="F13" s="156" t="s">
        <v>33</v>
      </c>
      <c r="G13" s="76">
        <v>89626.78</v>
      </c>
      <c r="H13" s="76">
        <v>6500</v>
      </c>
      <c r="I13" s="76">
        <v>6500</v>
      </c>
      <c r="J13" s="76">
        <v>119679.17</v>
      </c>
      <c r="K13" s="77">
        <v>133.53</v>
      </c>
      <c r="L13" s="76">
        <v>1841.22</v>
      </c>
    </row>
    <row r="14" spans="2:16" x14ac:dyDescent="0.25">
      <c r="B14" s="10"/>
      <c r="C14" s="10"/>
      <c r="D14" s="10"/>
      <c r="E14" s="10">
        <v>6311</v>
      </c>
      <c r="F14" s="157" t="s">
        <v>34</v>
      </c>
      <c r="G14" s="49">
        <v>55499.96</v>
      </c>
      <c r="H14" s="49">
        <v>6500</v>
      </c>
      <c r="I14" s="49">
        <v>6500</v>
      </c>
      <c r="J14" s="49">
        <v>10026.26</v>
      </c>
      <c r="K14" s="48">
        <v>18.07</v>
      </c>
      <c r="L14" s="48">
        <v>154.25</v>
      </c>
    </row>
    <row r="15" spans="2:16" x14ac:dyDescent="0.25">
      <c r="B15" s="10"/>
      <c r="C15" s="10"/>
      <c r="D15" s="10"/>
      <c r="E15" s="10">
        <v>6312</v>
      </c>
      <c r="F15" s="157" t="s">
        <v>196</v>
      </c>
      <c r="G15" s="49">
        <v>34126.82</v>
      </c>
      <c r="H15" s="48"/>
      <c r="I15" s="48"/>
      <c r="J15" s="49">
        <v>109652.91</v>
      </c>
      <c r="K15" s="48">
        <v>321.31</v>
      </c>
      <c r="L15" s="48"/>
    </row>
    <row r="16" spans="2:16" ht="26.25" x14ac:dyDescent="0.25">
      <c r="B16" s="75"/>
      <c r="C16" s="75"/>
      <c r="D16" s="75">
        <v>632</v>
      </c>
      <c r="E16" s="75"/>
      <c r="F16" s="156" t="s">
        <v>197</v>
      </c>
      <c r="G16" s="77"/>
      <c r="H16" s="77"/>
      <c r="I16" s="77"/>
      <c r="J16" s="77"/>
      <c r="K16" s="77"/>
      <c r="L16" s="77"/>
    </row>
    <row r="17" spans="2:12" x14ac:dyDescent="0.25">
      <c r="B17" s="10"/>
      <c r="C17" s="10"/>
      <c r="D17" s="10"/>
      <c r="E17" s="10">
        <v>6321</v>
      </c>
      <c r="F17" s="157" t="s">
        <v>198</v>
      </c>
      <c r="G17" s="48"/>
      <c r="H17" s="48"/>
      <c r="I17" s="48"/>
      <c r="J17" s="48"/>
      <c r="K17" s="48"/>
      <c r="L17" s="48"/>
    </row>
    <row r="18" spans="2:12" ht="26.25" x14ac:dyDescent="0.25">
      <c r="B18" s="75"/>
      <c r="C18" s="75"/>
      <c r="D18" s="75">
        <v>636</v>
      </c>
      <c r="E18" s="75"/>
      <c r="F18" s="156" t="s">
        <v>199</v>
      </c>
      <c r="G18" s="76">
        <v>17725.91</v>
      </c>
      <c r="H18" s="76">
        <v>228920</v>
      </c>
      <c r="I18" s="76">
        <v>228920</v>
      </c>
      <c r="J18" s="76">
        <v>240410.5</v>
      </c>
      <c r="K18" s="76">
        <v>1356.27</v>
      </c>
      <c r="L18" s="77">
        <v>105.02</v>
      </c>
    </row>
    <row r="19" spans="2:12" ht="26.25" x14ac:dyDescent="0.25">
      <c r="B19" s="10"/>
      <c r="C19" s="10"/>
      <c r="D19" s="10"/>
      <c r="E19" s="10">
        <v>6361</v>
      </c>
      <c r="F19" s="157" t="s">
        <v>200</v>
      </c>
      <c r="G19" s="49">
        <v>17725.91</v>
      </c>
      <c r="H19" s="49">
        <v>228920</v>
      </c>
      <c r="I19" s="49">
        <v>228920</v>
      </c>
      <c r="J19" s="49">
        <v>168903.12</v>
      </c>
      <c r="K19" s="48">
        <v>952.86</v>
      </c>
      <c r="L19" s="48">
        <v>73.78</v>
      </c>
    </row>
    <row r="20" spans="2:12" ht="26.25" x14ac:dyDescent="0.25">
      <c r="B20" s="10"/>
      <c r="C20" s="10"/>
      <c r="D20" s="10"/>
      <c r="E20" s="10">
        <v>6362</v>
      </c>
      <c r="F20" s="157" t="s">
        <v>201</v>
      </c>
      <c r="G20" s="48"/>
      <c r="H20" s="48"/>
      <c r="I20" s="48"/>
      <c r="J20" s="49">
        <v>71507.38</v>
      </c>
      <c r="K20" s="48"/>
      <c r="L20" s="48"/>
    </row>
    <row r="21" spans="2:12" ht="26.25" x14ac:dyDescent="0.25">
      <c r="B21" s="75"/>
      <c r="C21" s="75"/>
      <c r="D21" s="75">
        <v>638</v>
      </c>
      <c r="E21" s="75"/>
      <c r="F21" s="156" t="s">
        <v>202</v>
      </c>
      <c r="G21" s="76">
        <v>612704.72</v>
      </c>
      <c r="H21" s="76">
        <v>440821</v>
      </c>
      <c r="I21" s="76">
        <v>440821</v>
      </c>
      <c r="J21" s="76">
        <v>615910.69999999995</v>
      </c>
      <c r="K21" s="77">
        <v>100.52</v>
      </c>
      <c r="L21" s="77">
        <v>139.72</v>
      </c>
    </row>
    <row r="22" spans="2:12" ht="26.25" x14ac:dyDescent="0.25">
      <c r="B22" s="10"/>
      <c r="C22" s="10"/>
      <c r="D22" s="10"/>
      <c r="E22" s="10">
        <v>6381</v>
      </c>
      <c r="F22" s="157" t="s">
        <v>203</v>
      </c>
      <c r="G22" s="49">
        <v>612704.72</v>
      </c>
      <c r="H22" s="49">
        <v>432421</v>
      </c>
      <c r="I22" s="49">
        <v>432421</v>
      </c>
      <c r="J22" s="49">
        <v>609110.69999999995</v>
      </c>
      <c r="K22" s="48">
        <v>99.41</v>
      </c>
      <c r="L22" s="48">
        <v>140.86000000000001</v>
      </c>
    </row>
    <row r="23" spans="2:12" ht="26.25" x14ac:dyDescent="0.25">
      <c r="B23" s="10"/>
      <c r="C23" s="10"/>
      <c r="D23" s="10"/>
      <c r="E23" s="10">
        <v>6382</v>
      </c>
      <c r="F23" s="157" t="s">
        <v>204</v>
      </c>
      <c r="G23" s="48"/>
      <c r="H23" s="49">
        <v>8400</v>
      </c>
      <c r="I23" s="49">
        <v>8400</v>
      </c>
      <c r="J23" s="49">
        <v>6800</v>
      </c>
      <c r="K23" s="48"/>
      <c r="L23" s="48">
        <v>80.95</v>
      </c>
    </row>
    <row r="24" spans="2:12" x14ac:dyDescent="0.25">
      <c r="B24" s="67"/>
      <c r="C24" s="67">
        <v>64</v>
      </c>
      <c r="D24" s="67"/>
      <c r="E24" s="67"/>
      <c r="F24" s="155" t="s">
        <v>205</v>
      </c>
      <c r="G24" s="69"/>
      <c r="H24" s="69"/>
      <c r="I24" s="69"/>
      <c r="J24" s="69">
        <v>0.02</v>
      </c>
      <c r="K24" s="69"/>
      <c r="L24" s="69"/>
    </row>
    <row r="25" spans="2:12" x14ac:dyDescent="0.25">
      <c r="B25" s="75"/>
      <c r="C25" s="75"/>
      <c r="D25" s="75">
        <v>641</v>
      </c>
      <c r="E25" s="75"/>
      <c r="F25" s="156" t="s">
        <v>206</v>
      </c>
      <c r="G25" s="77"/>
      <c r="H25" s="77"/>
      <c r="I25" s="77"/>
      <c r="J25" s="77">
        <v>0.02</v>
      </c>
      <c r="K25" s="77"/>
      <c r="L25" s="77"/>
    </row>
    <row r="26" spans="2:12" x14ac:dyDescent="0.25">
      <c r="B26" s="10"/>
      <c r="C26" s="10"/>
      <c r="D26" s="10"/>
      <c r="E26" s="10">
        <v>6415</v>
      </c>
      <c r="F26" s="157" t="s">
        <v>207</v>
      </c>
      <c r="G26" s="48"/>
      <c r="H26" s="48"/>
      <c r="I26" s="48"/>
      <c r="J26" s="48">
        <v>0.02</v>
      </c>
      <c r="K26" s="48"/>
      <c r="L26" s="48"/>
    </row>
    <row r="27" spans="2:12" ht="26.25" x14ac:dyDescent="0.25">
      <c r="B27" s="67"/>
      <c r="C27" s="67">
        <v>65</v>
      </c>
      <c r="D27" s="67"/>
      <c r="E27" s="67"/>
      <c r="F27" s="155" t="s">
        <v>208</v>
      </c>
      <c r="G27" s="68">
        <v>1293958.67</v>
      </c>
      <c r="H27" s="68">
        <f>H28</f>
        <v>1315200</v>
      </c>
      <c r="I27" s="68">
        <f>I28</f>
        <v>1315200</v>
      </c>
      <c r="J27" s="68">
        <v>1319269.3</v>
      </c>
      <c r="K27" s="69">
        <v>101.96</v>
      </c>
      <c r="L27" s="69">
        <v>100.31</v>
      </c>
    </row>
    <row r="28" spans="2:12" x14ac:dyDescent="0.25">
      <c r="B28" s="75"/>
      <c r="C28" s="75"/>
      <c r="D28" s="75">
        <v>652</v>
      </c>
      <c r="E28" s="75"/>
      <c r="F28" s="156" t="s">
        <v>209</v>
      </c>
      <c r="G28" s="76">
        <v>1293958.67</v>
      </c>
      <c r="H28" s="76">
        <v>1315200</v>
      </c>
      <c r="I28" s="76">
        <f>I29</f>
        <v>1315200</v>
      </c>
      <c r="J28" s="76">
        <v>1319269.3</v>
      </c>
      <c r="K28" s="77">
        <v>101.96</v>
      </c>
      <c r="L28" s="77">
        <v>100.31</v>
      </c>
    </row>
    <row r="29" spans="2:12" x14ac:dyDescent="0.25">
      <c r="B29" s="10"/>
      <c r="C29" s="10"/>
      <c r="D29" s="10"/>
      <c r="E29" s="10">
        <v>6526</v>
      </c>
      <c r="F29" s="157" t="s">
        <v>210</v>
      </c>
      <c r="G29" s="49">
        <v>1293958.67</v>
      </c>
      <c r="H29" s="49">
        <v>1315200</v>
      </c>
      <c r="I29" s="49">
        <v>1315200</v>
      </c>
      <c r="J29" s="49">
        <v>1319269.3</v>
      </c>
      <c r="K29" s="48">
        <v>101.96</v>
      </c>
      <c r="L29" s="48">
        <v>100.31</v>
      </c>
    </row>
    <row r="30" spans="2:12" ht="39" x14ac:dyDescent="0.25">
      <c r="B30" s="67"/>
      <c r="C30" s="67">
        <v>66</v>
      </c>
      <c r="D30" s="67"/>
      <c r="E30" s="67"/>
      <c r="F30" s="155" t="s">
        <v>211</v>
      </c>
      <c r="G30" s="68">
        <v>424874.63</v>
      </c>
      <c r="H30" s="68">
        <f>H31+H34</f>
        <v>358800</v>
      </c>
      <c r="I30" s="68">
        <f>I31+I34</f>
        <v>358800</v>
      </c>
      <c r="J30" s="68">
        <v>357012.45</v>
      </c>
      <c r="K30" s="69">
        <v>84.03</v>
      </c>
      <c r="L30" s="69">
        <v>99.5</v>
      </c>
    </row>
    <row r="31" spans="2:12" ht="26.25" x14ac:dyDescent="0.25">
      <c r="B31" s="75"/>
      <c r="C31" s="75"/>
      <c r="D31" s="75">
        <v>661</v>
      </c>
      <c r="E31" s="75"/>
      <c r="F31" s="156" t="s">
        <v>35</v>
      </c>
      <c r="G31" s="76">
        <v>259862.05</v>
      </c>
      <c r="H31" s="76">
        <f>H32+H33</f>
        <v>328800</v>
      </c>
      <c r="I31" s="76">
        <f>I32+I33</f>
        <v>328800</v>
      </c>
      <c r="J31" s="76">
        <v>323679.31</v>
      </c>
      <c r="K31" s="77">
        <v>124.56</v>
      </c>
      <c r="L31" s="77">
        <v>98.44</v>
      </c>
    </row>
    <row r="32" spans="2:12" x14ac:dyDescent="0.25">
      <c r="B32" s="10"/>
      <c r="C32" s="10"/>
      <c r="D32" s="10"/>
      <c r="E32" s="10">
        <v>6614</v>
      </c>
      <c r="F32" s="157" t="s">
        <v>36</v>
      </c>
      <c r="G32" s="49">
        <v>66964.39</v>
      </c>
      <c r="H32" s="49">
        <v>75000</v>
      </c>
      <c r="I32" s="49">
        <v>75000</v>
      </c>
      <c r="J32" s="49">
        <v>80539.210000000006</v>
      </c>
      <c r="K32" s="48">
        <v>120.27</v>
      </c>
      <c r="L32" s="48">
        <v>107.39</v>
      </c>
    </row>
    <row r="33" spans="2:16" x14ac:dyDescent="0.25">
      <c r="B33" s="10"/>
      <c r="C33" s="10"/>
      <c r="D33" s="10"/>
      <c r="E33" s="10">
        <v>6615</v>
      </c>
      <c r="F33" s="157" t="s">
        <v>212</v>
      </c>
      <c r="G33" s="49">
        <v>192897.66</v>
      </c>
      <c r="H33" s="49">
        <v>253800</v>
      </c>
      <c r="I33" s="49">
        <v>253800</v>
      </c>
      <c r="J33" s="49">
        <v>243140.1</v>
      </c>
      <c r="K33" s="48">
        <v>126.05</v>
      </c>
      <c r="L33" s="48">
        <v>95.8</v>
      </c>
    </row>
    <row r="34" spans="2:16" ht="39" x14ac:dyDescent="0.25">
      <c r="B34" s="75"/>
      <c r="C34" s="75"/>
      <c r="D34" s="75">
        <v>663</v>
      </c>
      <c r="E34" s="75"/>
      <c r="F34" s="156" t="s">
        <v>213</v>
      </c>
      <c r="G34" s="76">
        <v>165012.57999999999</v>
      </c>
      <c r="H34" s="76">
        <v>30000</v>
      </c>
      <c r="I34" s="76">
        <v>30000</v>
      </c>
      <c r="J34" s="76">
        <v>33333.14</v>
      </c>
      <c r="K34" s="77">
        <v>20.2</v>
      </c>
      <c r="L34" s="77">
        <v>111.11</v>
      </c>
    </row>
    <row r="35" spans="2:16" x14ac:dyDescent="0.25">
      <c r="B35" s="51"/>
      <c r="C35" s="51"/>
      <c r="D35" s="51"/>
      <c r="E35" s="51">
        <v>6631</v>
      </c>
      <c r="F35" s="158" t="s">
        <v>214</v>
      </c>
      <c r="G35" s="52">
        <v>165012.57999999999</v>
      </c>
      <c r="H35" s="52">
        <v>30000</v>
      </c>
      <c r="I35" s="52">
        <v>30000</v>
      </c>
      <c r="J35" s="52">
        <v>33333.14</v>
      </c>
      <c r="K35" s="50">
        <v>20.2</v>
      </c>
      <c r="L35" s="50">
        <v>111.11</v>
      </c>
    </row>
    <row r="36" spans="2:16" ht="25.5" x14ac:dyDescent="0.25">
      <c r="B36" s="67"/>
      <c r="C36" s="67">
        <v>67</v>
      </c>
      <c r="D36" s="67"/>
      <c r="E36" s="67"/>
      <c r="F36" s="67" t="s">
        <v>85</v>
      </c>
      <c r="G36" s="70">
        <f>G37</f>
        <v>1164963.6200000001</v>
      </c>
      <c r="H36" s="70">
        <f t="shared" ref="H36:J36" si="2">H37</f>
        <v>2366980</v>
      </c>
      <c r="I36" s="70">
        <f t="shared" si="2"/>
        <v>2366980</v>
      </c>
      <c r="J36" s="70">
        <f t="shared" si="2"/>
        <v>1956206.9100000001</v>
      </c>
      <c r="K36" s="71">
        <f>J36/G36*100</f>
        <v>167.91999993956892</v>
      </c>
      <c r="L36" s="72">
        <f>J36/I36*100</f>
        <v>82.645688176494943</v>
      </c>
    </row>
    <row r="37" spans="2:16" ht="25.5" x14ac:dyDescent="0.25">
      <c r="B37" s="75"/>
      <c r="C37" s="75"/>
      <c r="D37" s="75">
        <v>671</v>
      </c>
      <c r="E37" s="75"/>
      <c r="F37" s="75" t="s">
        <v>86</v>
      </c>
      <c r="G37" s="78">
        <f>G38+G39</f>
        <v>1164963.6200000001</v>
      </c>
      <c r="H37" s="78">
        <f>H38+H39</f>
        <v>2366980</v>
      </c>
      <c r="I37" s="78">
        <f>I38+I39</f>
        <v>2366980</v>
      </c>
      <c r="J37" s="78">
        <f t="shared" ref="J37" si="3">J38+J39</f>
        <v>1956206.9100000001</v>
      </c>
      <c r="K37" s="79">
        <f t="shared" ref="K37:K39" si="4">J37/G37*100</f>
        <v>167.91999993956892</v>
      </c>
      <c r="L37" s="80">
        <f t="shared" ref="L37:L38" si="5">J37/I37*100</f>
        <v>82.645688176494943</v>
      </c>
    </row>
    <row r="38" spans="2:16" ht="25.5" x14ac:dyDescent="0.25">
      <c r="B38" s="10"/>
      <c r="C38" s="10"/>
      <c r="D38" s="10"/>
      <c r="E38" s="10">
        <v>6711</v>
      </c>
      <c r="F38" s="10" t="s">
        <v>87</v>
      </c>
      <c r="G38" s="45">
        <v>1097256.8</v>
      </c>
      <c r="H38" s="45">
        <v>2318980</v>
      </c>
      <c r="I38" s="45">
        <v>2318980</v>
      </c>
      <c r="J38" s="45">
        <v>1927739.86</v>
      </c>
      <c r="K38" s="53">
        <f t="shared" si="4"/>
        <v>175.68721014078017</v>
      </c>
      <c r="L38" s="54">
        <f t="shared" si="5"/>
        <v>83.128783344401427</v>
      </c>
    </row>
    <row r="39" spans="2:16" ht="25.5" x14ac:dyDescent="0.25">
      <c r="B39" s="10"/>
      <c r="C39" s="10"/>
      <c r="D39" s="10"/>
      <c r="E39" s="10">
        <v>6712</v>
      </c>
      <c r="F39" s="10" t="s">
        <v>88</v>
      </c>
      <c r="G39" s="45">
        <v>67706.820000000007</v>
      </c>
      <c r="H39" s="45">
        <v>48000</v>
      </c>
      <c r="I39" s="45">
        <v>48000</v>
      </c>
      <c r="J39" s="45">
        <v>28467.05</v>
      </c>
      <c r="K39" s="53">
        <f t="shared" si="4"/>
        <v>42.044582805690766</v>
      </c>
      <c r="L39" s="54">
        <f>J39/I39*100</f>
        <v>59.306354166666665</v>
      </c>
    </row>
    <row r="40" spans="2:16" ht="36.75" customHeight="1" x14ac:dyDescent="0.25">
      <c r="B40" s="226" t="s">
        <v>7</v>
      </c>
      <c r="C40" s="227"/>
      <c r="D40" s="227"/>
      <c r="E40" s="227"/>
      <c r="F40" s="228"/>
      <c r="G40" s="55" t="s">
        <v>79</v>
      </c>
      <c r="H40" s="55" t="s">
        <v>80</v>
      </c>
      <c r="I40" s="55" t="s">
        <v>81</v>
      </c>
      <c r="J40" s="55" t="s">
        <v>110</v>
      </c>
      <c r="K40" s="55" t="s">
        <v>26</v>
      </c>
      <c r="L40" s="55" t="s">
        <v>58</v>
      </c>
    </row>
    <row r="41" spans="2:16" x14ac:dyDescent="0.25">
      <c r="B41" s="223">
        <v>1</v>
      </c>
      <c r="C41" s="224"/>
      <c r="D41" s="224"/>
      <c r="E41" s="224"/>
      <c r="F41" s="225"/>
      <c r="G41" s="56">
        <v>2</v>
      </c>
      <c r="H41" s="56">
        <v>3</v>
      </c>
      <c r="I41" s="56">
        <v>4</v>
      </c>
      <c r="J41" s="56">
        <v>5</v>
      </c>
      <c r="K41" s="56" t="s">
        <v>41</v>
      </c>
      <c r="L41" s="56" t="s">
        <v>42</v>
      </c>
    </row>
    <row r="42" spans="2:16" x14ac:dyDescent="0.25">
      <c r="B42" s="57"/>
      <c r="C42" s="57"/>
      <c r="D42" s="57"/>
      <c r="E42" s="57"/>
      <c r="F42" s="57" t="s">
        <v>56</v>
      </c>
      <c r="G42" s="58">
        <v>3602161.48</v>
      </c>
      <c r="H42" s="58">
        <f>H43+H91</f>
        <v>4723221</v>
      </c>
      <c r="I42" s="58">
        <f>I43+I91</f>
        <v>4723221</v>
      </c>
      <c r="J42" s="60">
        <v>4566026.04</v>
      </c>
      <c r="K42" s="60">
        <v>126.76</v>
      </c>
      <c r="L42" s="60">
        <v>96.67</v>
      </c>
      <c r="M42" s="193"/>
      <c r="N42" s="193"/>
      <c r="O42" s="193"/>
      <c r="P42" s="193"/>
    </row>
    <row r="43" spans="2:16" ht="15" customHeight="1" x14ac:dyDescent="0.25">
      <c r="B43" s="65">
        <v>3</v>
      </c>
      <c r="C43" s="65"/>
      <c r="D43" s="65"/>
      <c r="E43" s="65"/>
      <c r="F43" s="154" t="s">
        <v>4</v>
      </c>
      <c r="G43" s="62">
        <v>3379230.58</v>
      </c>
      <c r="H43" s="62">
        <f>H44+H52+H81+H86</f>
        <v>4501021</v>
      </c>
      <c r="I43" s="62">
        <f>I44+I52+I81+I86</f>
        <v>4501021</v>
      </c>
      <c r="J43" s="62">
        <v>4345857.08</v>
      </c>
      <c r="K43" s="63">
        <v>128.6</v>
      </c>
      <c r="L43" s="64">
        <v>96.55</v>
      </c>
      <c r="M43" s="193"/>
      <c r="N43" s="193"/>
      <c r="O43" s="193"/>
      <c r="P43" s="193"/>
    </row>
    <row r="44" spans="2:16" x14ac:dyDescent="0.25">
      <c r="B44" s="73"/>
      <c r="C44" s="73">
        <v>31</v>
      </c>
      <c r="D44" s="73"/>
      <c r="E44" s="73"/>
      <c r="F44" s="155" t="s">
        <v>5</v>
      </c>
      <c r="G44" s="68">
        <v>1129377.99</v>
      </c>
      <c r="H44" s="68">
        <v>1580701</v>
      </c>
      <c r="I44" s="68">
        <v>1580701</v>
      </c>
      <c r="J44" s="68">
        <v>1527791.02</v>
      </c>
      <c r="K44" s="69">
        <v>135.28</v>
      </c>
      <c r="L44" s="69">
        <v>96.65</v>
      </c>
      <c r="M44" s="193"/>
    </row>
    <row r="45" spans="2:16" x14ac:dyDescent="0.25">
      <c r="B45" s="81"/>
      <c r="C45" s="81"/>
      <c r="D45" s="81">
        <v>311</v>
      </c>
      <c r="E45" s="81"/>
      <c r="F45" s="156" t="s">
        <v>37</v>
      </c>
      <c r="G45" s="76">
        <v>891317.94</v>
      </c>
      <c r="H45" s="76">
        <v>1222021</v>
      </c>
      <c r="I45" s="76">
        <v>1222021</v>
      </c>
      <c r="J45" s="76">
        <v>1185422.24</v>
      </c>
      <c r="K45" s="77">
        <v>133</v>
      </c>
      <c r="L45" s="77">
        <v>97.01</v>
      </c>
    </row>
    <row r="46" spans="2:16" x14ac:dyDescent="0.25">
      <c r="B46" s="23"/>
      <c r="C46" s="23"/>
      <c r="D46" s="23"/>
      <c r="E46" s="23">
        <v>3111</v>
      </c>
      <c r="F46" s="157" t="s">
        <v>38</v>
      </c>
      <c r="G46" s="49">
        <v>889235.92</v>
      </c>
      <c r="H46" s="49">
        <v>1209021</v>
      </c>
      <c r="I46" s="49">
        <v>1209021</v>
      </c>
      <c r="J46" s="49">
        <v>1185422.24</v>
      </c>
      <c r="K46" s="48">
        <v>133.31</v>
      </c>
      <c r="L46" s="48">
        <v>98.05</v>
      </c>
    </row>
    <row r="47" spans="2:16" x14ac:dyDescent="0.25">
      <c r="B47" s="23"/>
      <c r="C47" s="23"/>
      <c r="D47" s="23"/>
      <c r="E47" s="23">
        <v>3113</v>
      </c>
      <c r="F47" s="157" t="s">
        <v>215</v>
      </c>
      <c r="G47" s="49">
        <v>2082.02</v>
      </c>
      <c r="H47" s="49">
        <v>13000</v>
      </c>
      <c r="I47" s="49">
        <v>13000</v>
      </c>
      <c r="J47" s="48"/>
      <c r="K47" s="48"/>
      <c r="L47" s="48"/>
    </row>
    <row r="48" spans="2:16" x14ac:dyDescent="0.25">
      <c r="B48" s="82"/>
      <c r="C48" s="82"/>
      <c r="D48" s="82">
        <v>312</v>
      </c>
      <c r="E48" s="82"/>
      <c r="F48" s="156" t="s">
        <v>151</v>
      </c>
      <c r="G48" s="76">
        <v>105043.62</v>
      </c>
      <c r="H48" s="76">
        <v>178630</v>
      </c>
      <c r="I48" s="76">
        <v>178630</v>
      </c>
      <c r="J48" s="76">
        <v>165727.95000000001</v>
      </c>
      <c r="K48" s="77">
        <v>157.77000000000001</v>
      </c>
      <c r="L48" s="77">
        <v>92.78</v>
      </c>
    </row>
    <row r="49" spans="2:12" x14ac:dyDescent="0.25">
      <c r="B49" s="23"/>
      <c r="C49" s="23"/>
      <c r="D49" s="23"/>
      <c r="E49" s="23">
        <v>3121</v>
      </c>
      <c r="F49" s="157" t="s">
        <v>151</v>
      </c>
      <c r="G49" s="49">
        <v>105043.62</v>
      </c>
      <c r="H49" s="49">
        <v>178630</v>
      </c>
      <c r="I49" s="49">
        <v>178630</v>
      </c>
      <c r="J49" s="49">
        <v>165727.95000000001</v>
      </c>
      <c r="K49" s="48">
        <v>157.77000000000001</v>
      </c>
      <c r="L49" s="48">
        <v>92.78</v>
      </c>
    </row>
    <row r="50" spans="2:12" x14ac:dyDescent="0.25">
      <c r="B50" s="82"/>
      <c r="C50" s="82"/>
      <c r="D50" s="82">
        <v>313</v>
      </c>
      <c r="E50" s="82"/>
      <c r="F50" s="156" t="s">
        <v>167</v>
      </c>
      <c r="G50" s="76">
        <v>133016.43</v>
      </c>
      <c r="H50" s="76">
        <v>180050</v>
      </c>
      <c r="I50" s="76">
        <v>180050</v>
      </c>
      <c r="J50" s="76">
        <v>176640.83</v>
      </c>
      <c r="K50" s="77">
        <v>132.80000000000001</v>
      </c>
      <c r="L50" s="77">
        <v>98.11</v>
      </c>
    </row>
    <row r="51" spans="2:12" x14ac:dyDescent="0.25">
      <c r="B51" s="23"/>
      <c r="C51" s="23"/>
      <c r="D51" s="23"/>
      <c r="E51" s="23">
        <v>3132</v>
      </c>
      <c r="F51" s="157" t="s">
        <v>216</v>
      </c>
      <c r="G51" s="49">
        <v>133016.43</v>
      </c>
      <c r="H51" s="49">
        <v>180050</v>
      </c>
      <c r="I51" s="49">
        <v>180050</v>
      </c>
      <c r="J51" s="49">
        <v>176640.83</v>
      </c>
      <c r="K51" s="48">
        <v>132.80000000000001</v>
      </c>
      <c r="L51" s="48">
        <v>98.11</v>
      </c>
    </row>
    <row r="52" spans="2:12" x14ac:dyDescent="0.25">
      <c r="B52" s="74"/>
      <c r="C52" s="74">
        <v>32</v>
      </c>
      <c r="D52" s="74"/>
      <c r="E52" s="74"/>
      <c r="F52" s="155" t="s">
        <v>12</v>
      </c>
      <c r="G52" s="68">
        <v>1734697.93</v>
      </c>
      <c r="H52" s="68">
        <f>H53+H57+H64+H74+H76</f>
        <v>2519720</v>
      </c>
      <c r="I52" s="68">
        <f>I53+I57+I64+I74+I76</f>
        <v>2519720</v>
      </c>
      <c r="J52" s="68">
        <v>2421053.14</v>
      </c>
      <c r="K52" s="69">
        <v>139.57</v>
      </c>
      <c r="L52" s="69">
        <v>96.08</v>
      </c>
    </row>
    <row r="53" spans="2:12" x14ac:dyDescent="0.25">
      <c r="B53" s="82"/>
      <c r="C53" s="82"/>
      <c r="D53" s="82">
        <v>321</v>
      </c>
      <c r="E53" s="82"/>
      <c r="F53" s="156" t="s">
        <v>39</v>
      </c>
      <c r="G53" s="76">
        <v>50113.18</v>
      </c>
      <c r="H53" s="76">
        <v>77933</v>
      </c>
      <c r="I53" s="76">
        <v>77933</v>
      </c>
      <c r="J53" s="76">
        <v>72544.67</v>
      </c>
      <c r="K53" s="77">
        <v>144.76</v>
      </c>
      <c r="L53" s="77">
        <v>93.09</v>
      </c>
    </row>
    <row r="54" spans="2:12" x14ac:dyDescent="0.25">
      <c r="B54" s="23"/>
      <c r="C54" s="23"/>
      <c r="D54" s="23"/>
      <c r="E54" s="23">
        <v>3211</v>
      </c>
      <c r="F54" s="157" t="s">
        <v>40</v>
      </c>
      <c r="G54" s="49">
        <v>12759.48</v>
      </c>
      <c r="H54" s="49">
        <v>43743</v>
      </c>
      <c r="I54" s="49">
        <v>43743</v>
      </c>
      <c r="J54" s="49">
        <v>38239.589999999997</v>
      </c>
      <c r="K54" s="48">
        <v>299.7</v>
      </c>
      <c r="L54" s="48">
        <v>87.42</v>
      </c>
    </row>
    <row r="55" spans="2:12" ht="26.25" x14ac:dyDescent="0.25">
      <c r="B55" s="23"/>
      <c r="C55" s="23"/>
      <c r="D55" s="23"/>
      <c r="E55" s="23">
        <v>3212</v>
      </c>
      <c r="F55" s="157" t="s">
        <v>217</v>
      </c>
      <c r="G55" s="49">
        <v>26828.01</v>
      </c>
      <c r="H55" s="49">
        <v>27500</v>
      </c>
      <c r="I55" s="49">
        <v>27500</v>
      </c>
      <c r="J55" s="49">
        <v>26065.599999999999</v>
      </c>
      <c r="K55" s="48">
        <v>97.16</v>
      </c>
      <c r="L55" s="48">
        <v>94.78</v>
      </c>
    </row>
    <row r="56" spans="2:12" x14ac:dyDescent="0.25">
      <c r="B56" s="23"/>
      <c r="C56" s="23"/>
      <c r="D56" s="23"/>
      <c r="E56" s="23">
        <v>3213</v>
      </c>
      <c r="F56" s="157" t="s">
        <v>218</v>
      </c>
      <c r="G56" s="49">
        <v>10525.69</v>
      </c>
      <c r="H56" s="49">
        <v>6690</v>
      </c>
      <c r="I56" s="49">
        <v>6690</v>
      </c>
      <c r="J56" s="49">
        <v>8239.48</v>
      </c>
      <c r="K56" s="48">
        <v>78.28</v>
      </c>
      <c r="L56" s="48">
        <v>123.16</v>
      </c>
    </row>
    <row r="57" spans="2:12" x14ac:dyDescent="0.25">
      <c r="B57" s="82"/>
      <c r="C57" s="82"/>
      <c r="D57" s="82">
        <v>322</v>
      </c>
      <c r="E57" s="82"/>
      <c r="F57" s="156" t="s">
        <v>155</v>
      </c>
      <c r="G57" s="76">
        <v>159900.76</v>
      </c>
      <c r="H57" s="76">
        <v>142888</v>
      </c>
      <c r="I57" s="76">
        <v>142888</v>
      </c>
      <c r="J57" s="76">
        <v>146233.43</v>
      </c>
      <c r="K57" s="77">
        <v>91.45</v>
      </c>
      <c r="L57" s="77">
        <v>102.34</v>
      </c>
    </row>
    <row r="58" spans="2:12" x14ac:dyDescent="0.25">
      <c r="B58" s="23"/>
      <c r="C58" s="23"/>
      <c r="D58" s="23"/>
      <c r="E58" s="23">
        <v>3221</v>
      </c>
      <c r="F58" s="157" t="s">
        <v>219</v>
      </c>
      <c r="G58" s="49">
        <v>62444.67</v>
      </c>
      <c r="H58" s="49">
        <v>45743</v>
      </c>
      <c r="I58" s="49">
        <v>45743</v>
      </c>
      <c r="J58" s="49">
        <v>42535.95</v>
      </c>
      <c r="K58" s="48">
        <v>68.12</v>
      </c>
      <c r="L58" s="48">
        <v>92.99</v>
      </c>
    </row>
    <row r="59" spans="2:12" x14ac:dyDescent="0.25">
      <c r="B59" s="23"/>
      <c r="C59" s="23"/>
      <c r="D59" s="23"/>
      <c r="E59" s="23">
        <v>3222</v>
      </c>
      <c r="F59" s="157" t="s">
        <v>220</v>
      </c>
      <c r="G59" s="49">
        <v>36264.69</v>
      </c>
      <c r="H59" s="49">
        <v>45000</v>
      </c>
      <c r="I59" s="49">
        <v>45000</v>
      </c>
      <c r="J59" s="49">
        <v>43907.1</v>
      </c>
      <c r="K59" s="48">
        <v>121.07</v>
      </c>
      <c r="L59" s="48">
        <v>97.57</v>
      </c>
    </row>
    <row r="60" spans="2:12" x14ac:dyDescent="0.25">
      <c r="B60" s="23"/>
      <c r="C60" s="23"/>
      <c r="D60" s="23"/>
      <c r="E60" s="23">
        <v>3223</v>
      </c>
      <c r="F60" s="157" t="s">
        <v>221</v>
      </c>
      <c r="G60" s="49">
        <v>4767.09</v>
      </c>
      <c r="H60" s="49">
        <v>8800</v>
      </c>
      <c r="I60" s="49">
        <v>8800</v>
      </c>
      <c r="J60" s="49">
        <v>8212.67</v>
      </c>
      <c r="K60" s="48">
        <v>172.28</v>
      </c>
      <c r="L60" s="48">
        <v>93.33</v>
      </c>
    </row>
    <row r="61" spans="2:12" ht="26.25" x14ac:dyDescent="0.25">
      <c r="B61" s="23"/>
      <c r="C61" s="23"/>
      <c r="D61" s="23"/>
      <c r="E61" s="23">
        <v>3224</v>
      </c>
      <c r="F61" s="157" t="s">
        <v>222</v>
      </c>
      <c r="G61" s="49">
        <v>29984.06</v>
      </c>
      <c r="H61" s="49">
        <v>35185</v>
      </c>
      <c r="I61" s="49">
        <v>35185</v>
      </c>
      <c r="J61" s="49">
        <v>41936.519999999997</v>
      </c>
      <c r="K61" s="48">
        <v>139.86000000000001</v>
      </c>
      <c r="L61" s="48">
        <v>119.19</v>
      </c>
    </row>
    <row r="62" spans="2:12" x14ac:dyDescent="0.25">
      <c r="B62" s="23"/>
      <c r="C62" s="23"/>
      <c r="D62" s="23"/>
      <c r="E62" s="23">
        <v>3225</v>
      </c>
      <c r="F62" s="157" t="s">
        <v>223</v>
      </c>
      <c r="G62" s="49">
        <v>23533.79</v>
      </c>
      <c r="H62" s="49">
        <v>7560</v>
      </c>
      <c r="I62" s="49">
        <v>7560</v>
      </c>
      <c r="J62" s="49">
        <v>9042.7999999999993</v>
      </c>
      <c r="K62" s="48">
        <v>38.42</v>
      </c>
      <c r="L62" s="48">
        <v>119.61</v>
      </c>
    </row>
    <row r="63" spans="2:12" x14ac:dyDescent="0.25">
      <c r="B63" s="23"/>
      <c r="C63" s="23"/>
      <c r="D63" s="23"/>
      <c r="E63" s="23">
        <v>3227</v>
      </c>
      <c r="F63" s="157" t="s">
        <v>224</v>
      </c>
      <c r="G63" s="49">
        <v>2906.46</v>
      </c>
      <c r="H63" s="48">
        <v>600</v>
      </c>
      <c r="I63" s="48">
        <v>600</v>
      </c>
      <c r="J63" s="48">
        <v>598.39</v>
      </c>
      <c r="K63" s="48">
        <v>20.59</v>
      </c>
      <c r="L63" s="48">
        <v>99.73</v>
      </c>
    </row>
    <row r="64" spans="2:12" x14ac:dyDescent="0.25">
      <c r="B64" s="82"/>
      <c r="C64" s="82"/>
      <c r="D64" s="82">
        <v>323</v>
      </c>
      <c r="E64" s="82"/>
      <c r="F64" s="156" t="s">
        <v>156</v>
      </c>
      <c r="G64" s="76">
        <v>1361045.36</v>
      </c>
      <c r="H64" s="76">
        <f>SUM(H65:H73)</f>
        <v>2072109</v>
      </c>
      <c r="I64" s="76">
        <f>SUM(I65:I73)</f>
        <v>2072109</v>
      </c>
      <c r="J64" s="76">
        <v>1990067.7</v>
      </c>
      <c r="K64" s="77">
        <v>146.22</v>
      </c>
      <c r="L64" s="77">
        <v>96.04</v>
      </c>
    </row>
    <row r="65" spans="2:12" x14ac:dyDescent="0.25">
      <c r="B65" s="23"/>
      <c r="C65" s="23"/>
      <c r="D65" s="23"/>
      <c r="E65" s="23">
        <v>3231</v>
      </c>
      <c r="F65" s="157" t="s">
        <v>225</v>
      </c>
      <c r="G65" s="49">
        <v>51455.68</v>
      </c>
      <c r="H65" s="49">
        <v>80260</v>
      </c>
      <c r="I65" s="49">
        <v>80260</v>
      </c>
      <c r="J65" s="49">
        <v>66512.08</v>
      </c>
      <c r="K65" s="48">
        <v>129.26</v>
      </c>
      <c r="L65" s="48">
        <v>82.87</v>
      </c>
    </row>
    <row r="66" spans="2:12" x14ac:dyDescent="0.25">
      <c r="B66" s="23"/>
      <c r="C66" s="23"/>
      <c r="D66" s="23"/>
      <c r="E66" s="23">
        <v>3232</v>
      </c>
      <c r="F66" s="157" t="s">
        <v>226</v>
      </c>
      <c r="G66" s="49">
        <v>52477.98</v>
      </c>
      <c r="H66" s="49">
        <v>152300</v>
      </c>
      <c r="I66" s="49">
        <v>152300</v>
      </c>
      <c r="J66" s="49">
        <v>122990.95</v>
      </c>
      <c r="K66" s="48">
        <v>234.37</v>
      </c>
      <c r="L66" s="48">
        <v>80.760000000000005</v>
      </c>
    </row>
    <row r="67" spans="2:12" x14ac:dyDescent="0.25">
      <c r="B67" s="23"/>
      <c r="C67" s="23"/>
      <c r="D67" s="23"/>
      <c r="E67" s="23">
        <v>3233</v>
      </c>
      <c r="F67" s="157" t="s">
        <v>227</v>
      </c>
      <c r="G67" s="49">
        <v>76706.009999999995</v>
      </c>
      <c r="H67" s="49">
        <v>147870</v>
      </c>
      <c r="I67" s="49">
        <v>147870</v>
      </c>
      <c r="J67" s="49">
        <v>147054.34</v>
      </c>
      <c r="K67" s="48">
        <v>191.71</v>
      </c>
      <c r="L67" s="48">
        <v>99.45</v>
      </c>
    </row>
    <row r="68" spans="2:12" x14ac:dyDescent="0.25">
      <c r="B68" s="23"/>
      <c r="C68" s="23"/>
      <c r="D68" s="23"/>
      <c r="E68" s="23">
        <v>3234</v>
      </c>
      <c r="F68" s="157" t="s">
        <v>228</v>
      </c>
      <c r="G68" s="49">
        <v>36789.51</v>
      </c>
      <c r="H68" s="49">
        <v>31500</v>
      </c>
      <c r="I68" s="49">
        <v>31500</v>
      </c>
      <c r="J68" s="49">
        <v>25306.39</v>
      </c>
      <c r="K68" s="48">
        <v>68.790000000000006</v>
      </c>
      <c r="L68" s="48">
        <v>80.34</v>
      </c>
    </row>
    <row r="69" spans="2:12" x14ac:dyDescent="0.25">
      <c r="B69" s="23"/>
      <c r="C69" s="23"/>
      <c r="D69" s="23"/>
      <c r="E69" s="23">
        <v>3235</v>
      </c>
      <c r="F69" s="157" t="s">
        <v>229</v>
      </c>
      <c r="G69" s="49">
        <v>315545.96999999997</v>
      </c>
      <c r="H69" s="49">
        <v>439500</v>
      </c>
      <c r="I69" s="49">
        <v>439500</v>
      </c>
      <c r="J69" s="49">
        <v>411708.8</v>
      </c>
      <c r="K69" s="48">
        <v>130.47999999999999</v>
      </c>
      <c r="L69" s="48">
        <v>93.68</v>
      </c>
    </row>
    <row r="70" spans="2:12" x14ac:dyDescent="0.25">
      <c r="B70" s="23"/>
      <c r="C70" s="23"/>
      <c r="D70" s="23"/>
      <c r="E70" s="23">
        <v>3236</v>
      </c>
      <c r="F70" s="157" t="s">
        <v>230</v>
      </c>
      <c r="G70" s="48">
        <v>535.22</v>
      </c>
      <c r="H70" s="49">
        <v>15100</v>
      </c>
      <c r="I70" s="49">
        <v>15100</v>
      </c>
      <c r="J70" s="49">
        <v>13734</v>
      </c>
      <c r="K70" s="49">
        <v>2566.0500000000002</v>
      </c>
      <c r="L70" s="48">
        <v>90.95</v>
      </c>
    </row>
    <row r="71" spans="2:12" x14ac:dyDescent="0.25">
      <c r="B71" s="23"/>
      <c r="C71" s="23"/>
      <c r="D71" s="23"/>
      <c r="E71" s="23">
        <v>3237</v>
      </c>
      <c r="F71" s="157" t="s">
        <v>231</v>
      </c>
      <c r="G71" s="49">
        <v>642117.68000000005</v>
      </c>
      <c r="H71" s="49">
        <v>910679</v>
      </c>
      <c r="I71" s="49">
        <v>910679</v>
      </c>
      <c r="J71" s="49">
        <v>931266.68</v>
      </c>
      <c r="K71" s="48">
        <v>145.03</v>
      </c>
      <c r="L71" s="48">
        <v>102.26</v>
      </c>
    </row>
    <row r="72" spans="2:12" x14ac:dyDescent="0.25">
      <c r="B72" s="23"/>
      <c r="C72" s="23"/>
      <c r="D72" s="23"/>
      <c r="E72" s="23">
        <v>3238</v>
      </c>
      <c r="F72" s="157" t="s">
        <v>232</v>
      </c>
      <c r="G72" s="49">
        <v>46673.46</v>
      </c>
      <c r="H72" s="49">
        <v>56400</v>
      </c>
      <c r="I72" s="49">
        <v>56400</v>
      </c>
      <c r="J72" s="49">
        <v>56303.74</v>
      </c>
      <c r="K72" s="48">
        <v>120.63</v>
      </c>
      <c r="L72" s="48">
        <v>99.83</v>
      </c>
    </row>
    <row r="73" spans="2:12" x14ac:dyDescent="0.25">
      <c r="B73" s="23"/>
      <c r="C73" s="23"/>
      <c r="D73" s="23"/>
      <c r="E73" s="23">
        <v>3239</v>
      </c>
      <c r="F73" s="157" t="s">
        <v>233</v>
      </c>
      <c r="G73" s="49">
        <v>138743.85</v>
      </c>
      <c r="H73" s="49">
        <v>238500</v>
      </c>
      <c r="I73" s="49">
        <v>238500</v>
      </c>
      <c r="J73" s="49">
        <v>215190.72</v>
      </c>
      <c r="K73" s="48">
        <v>155.1</v>
      </c>
      <c r="L73" s="48">
        <v>90.23</v>
      </c>
    </row>
    <row r="74" spans="2:12" x14ac:dyDescent="0.25">
      <c r="B74" s="82"/>
      <c r="C74" s="82"/>
      <c r="D74" s="82">
        <v>324</v>
      </c>
      <c r="E74" s="82"/>
      <c r="F74" s="156" t="s">
        <v>173</v>
      </c>
      <c r="G74" s="76">
        <v>47814.75</v>
      </c>
      <c r="H74" s="76">
        <v>63800</v>
      </c>
      <c r="I74" s="76">
        <v>63800</v>
      </c>
      <c r="J74" s="76">
        <v>59502.29</v>
      </c>
      <c r="K74" s="77">
        <v>124.44</v>
      </c>
      <c r="L74" s="77">
        <v>93.26</v>
      </c>
    </row>
    <row r="75" spans="2:12" x14ac:dyDescent="0.25">
      <c r="B75" s="23"/>
      <c r="C75" s="23"/>
      <c r="D75" s="23"/>
      <c r="E75" s="23">
        <v>3241</v>
      </c>
      <c r="F75" s="157" t="s">
        <v>157</v>
      </c>
      <c r="G75" s="49">
        <v>47814.75</v>
      </c>
      <c r="H75" s="49">
        <v>63800</v>
      </c>
      <c r="I75" s="49">
        <v>63800</v>
      </c>
      <c r="J75" s="49">
        <v>59502.29</v>
      </c>
      <c r="K75" s="48">
        <v>124.44</v>
      </c>
      <c r="L75" s="48">
        <v>93.26</v>
      </c>
    </row>
    <row r="76" spans="2:12" x14ac:dyDescent="0.25">
      <c r="B76" s="82"/>
      <c r="C76" s="82"/>
      <c r="D76" s="82">
        <v>329</v>
      </c>
      <c r="E76" s="82"/>
      <c r="F76" s="156" t="s">
        <v>162</v>
      </c>
      <c r="G76" s="76">
        <v>115823.88</v>
      </c>
      <c r="H76" s="76">
        <v>162990</v>
      </c>
      <c r="I76" s="76">
        <v>162990</v>
      </c>
      <c r="J76" s="76">
        <v>152705.04999999999</v>
      </c>
      <c r="K76" s="77">
        <v>131.84</v>
      </c>
      <c r="L76" s="77">
        <v>93.69</v>
      </c>
    </row>
    <row r="77" spans="2:12" x14ac:dyDescent="0.25">
      <c r="B77" s="23"/>
      <c r="C77" s="23"/>
      <c r="D77" s="23"/>
      <c r="E77" s="23">
        <v>3292</v>
      </c>
      <c r="F77" s="157" t="s">
        <v>234</v>
      </c>
      <c r="G77" s="49">
        <v>11954.59</v>
      </c>
      <c r="H77" s="49">
        <v>4700</v>
      </c>
      <c r="I77" s="49">
        <v>4700</v>
      </c>
      <c r="J77" s="49">
        <v>14226.92</v>
      </c>
      <c r="K77" s="48">
        <v>119.01</v>
      </c>
      <c r="L77" s="48">
        <v>302.7</v>
      </c>
    </row>
    <row r="78" spans="2:12" x14ac:dyDescent="0.25">
      <c r="B78" s="23"/>
      <c r="C78" s="23"/>
      <c r="D78" s="23"/>
      <c r="E78" s="23">
        <v>3293</v>
      </c>
      <c r="F78" s="157" t="s">
        <v>235</v>
      </c>
      <c r="G78" s="49">
        <v>65782.36</v>
      </c>
      <c r="H78" s="49">
        <v>93890</v>
      </c>
      <c r="I78" s="49">
        <v>93890</v>
      </c>
      <c r="J78" s="49">
        <v>89446.399999999994</v>
      </c>
      <c r="K78" s="48">
        <v>135.97</v>
      </c>
      <c r="L78" s="48">
        <v>95.27</v>
      </c>
    </row>
    <row r="79" spans="2:12" x14ac:dyDescent="0.25">
      <c r="B79" s="23"/>
      <c r="C79" s="23"/>
      <c r="D79" s="23"/>
      <c r="E79" s="23">
        <v>3295</v>
      </c>
      <c r="F79" s="157" t="s">
        <v>236</v>
      </c>
      <c r="G79" s="49">
        <v>1942.59</v>
      </c>
      <c r="H79" s="49">
        <v>2200</v>
      </c>
      <c r="I79" s="49">
        <v>2200</v>
      </c>
      <c r="J79" s="49">
        <v>1988.3</v>
      </c>
      <c r="K79" s="48">
        <v>102.35</v>
      </c>
      <c r="L79" s="48">
        <v>90.38</v>
      </c>
    </row>
    <row r="80" spans="2:12" x14ac:dyDescent="0.25">
      <c r="B80" s="23"/>
      <c r="C80" s="23"/>
      <c r="D80" s="23"/>
      <c r="E80" s="23">
        <v>3299</v>
      </c>
      <c r="F80" s="157" t="s">
        <v>158</v>
      </c>
      <c r="G80" s="49">
        <v>36144.339999999997</v>
      </c>
      <c r="H80" s="49">
        <v>62200</v>
      </c>
      <c r="I80" s="49">
        <v>62200</v>
      </c>
      <c r="J80" s="49">
        <v>47043.43</v>
      </c>
      <c r="K80" s="48">
        <v>130.15</v>
      </c>
      <c r="L80" s="48">
        <v>75.63</v>
      </c>
    </row>
    <row r="81" spans="1:16" x14ac:dyDescent="0.25">
      <c r="B81" s="74"/>
      <c r="C81" s="74">
        <v>34</v>
      </c>
      <c r="D81" s="74"/>
      <c r="E81" s="74"/>
      <c r="F81" s="155" t="s">
        <v>169</v>
      </c>
      <c r="G81" s="68">
        <v>8188.59</v>
      </c>
      <c r="H81" s="68">
        <v>13000</v>
      </c>
      <c r="I81" s="68">
        <v>13000</v>
      </c>
      <c r="J81" s="68">
        <v>10281.83</v>
      </c>
      <c r="K81" s="69">
        <v>125.56</v>
      </c>
      <c r="L81" s="69">
        <v>79.09</v>
      </c>
    </row>
    <row r="82" spans="1:16" x14ac:dyDescent="0.25">
      <c r="B82" s="82"/>
      <c r="C82" s="82"/>
      <c r="D82" s="82">
        <v>343</v>
      </c>
      <c r="E82" s="82"/>
      <c r="F82" s="156" t="s">
        <v>174</v>
      </c>
      <c r="G82" s="76">
        <v>8188.59</v>
      </c>
      <c r="H82" s="76">
        <v>13000</v>
      </c>
      <c r="I82" s="76">
        <v>13000</v>
      </c>
      <c r="J82" s="76">
        <v>10281.83</v>
      </c>
      <c r="K82" s="77">
        <v>125.56</v>
      </c>
      <c r="L82" s="77">
        <v>79.09</v>
      </c>
    </row>
    <row r="83" spans="1:16" x14ac:dyDescent="0.25">
      <c r="B83" s="23"/>
      <c r="C83" s="23"/>
      <c r="D83" s="23"/>
      <c r="E83" s="23">
        <v>3431</v>
      </c>
      <c r="F83" s="157" t="s">
        <v>237</v>
      </c>
      <c r="G83" s="49">
        <v>7665.61</v>
      </c>
      <c r="H83" s="49">
        <v>11000</v>
      </c>
      <c r="I83" s="49">
        <v>11000</v>
      </c>
      <c r="J83" s="49">
        <v>9052.99</v>
      </c>
      <c r="K83" s="48">
        <v>118.1</v>
      </c>
      <c r="L83" s="48">
        <v>82.3</v>
      </c>
    </row>
    <row r="84" spans="1:16" ht="26.25" x14ac:dyDescent="0.25">
      <c r="B84" s="23"/>
      <c r="C84" s="23"/>
      <c r="D84" s="23"/>
      <c r="E84" s="23">
        <v>3432</v>
      </c>
      <c r="F84" s="157" t="s">
        <v>238</v>
      </c>
      <c r="G84" s="48"/>
      <c r="H84" s="48"/>
      <c r="I84" s="48"/>
      <c r="J84" s="48">
        <v>468.3</v>
      </c>
      <c r="K84" s="48"/>
      <c r="L84" s="48"/>
    </row>
    <row r="85" spans="1:16" x14ac:dyDescent="0.25">
      <c r="B85" s="23"/>
      <c r="C85" s="23"/>
      <c r="D85" s="23"/>
      <c r="E85" s="23">
        <v>3433</v>
      </c>
      <c r="F85" s="157" t="s">
        <v>239</v>
      </c>
      <c r="G85" s="48">
        <v>522.98</v>
      </c>
      <c r="H85" s="49">
        <v>2000</v>
      </c>
      <c r="I85" s="49">
        <v>2000</v>
      </c>
      <c r="J85" s="48">
        <v>760.54</v>
      </c>
      <c r="K85" s="48">
        <v>145.41999999999999</v>
      </c>
      <c r="L85" s="48">
        <v>38.03</v>
      </c>
    </row>
    <row r="86" spans="1:16" x14ac:dyDescent="0.25">
      <c r="B86" s="74"/>
      <c r="C86" s="74">
        <v>36</v>
      </c>
      <c r="D86" s="74"/>
      <c r="E86" s="74"/>
      <c r="F86" s="155" t="s">
        <v>183</v>
      </c>
      <c r="G86" s="68">
        <v>506966.07</v>
      </c>
      <c r="H86" s="68">
        <v>387600</v>
      </c>
      <c r="I86" s="68">
        <v>387600</v>
      </c>
      <c r="J86" s="68">
        <v>386731.09</v>
      </c>
      <c r="K86" s="69">
        <v>76.28</v>
      </c>
      <c r="L86" s="69">
        <v>99.78</v>
      </c>
    </row>
    <row r="87" spans="1:16" x14ac:dyDescent="0.25">
      <c r="A87" s="83"/>
      <c r="B87" s="82"/>
      <c r="C87" s="82"/>
      <c r="D87" s="82">
        <v>361</v>
      </c>
      <c r="E87" s="82"/>
      <c r="F87" s="156" t="s">
        <v>240</v>
      </c>
      <c r="G87" s="76">
        <v>357592.41</v>
      </c>
      <c r="H87" s="76">
        <v>312600</v>
      </c>
      <c r="I87" s="76">
        <v>312600</v>
      </c>
      <c r="J87" s="76">
        <v>311732.74</v>
      </c>
      <c r="K87" s="77">
        <v>87.18</v>
      </c>
      <c r="L87" s="77">
        <v>99.72</v>
      </c>
    </row>
    <row r="88" spans="1:16" x14ac:dyDescent="0.25">
      <c r="B88" s="23"/>
      <c r="C88" s="23"/>
      <c r="D88" s="23"/>
      <c r="E88" s="23">
        <v>3611</v>
      </c>
      <c r="F88" s="157" t="s">
        <v>241</v>
      </c>
      <c r="G88" s="49">
        <v>357592.41</v>
      </c>
      <c r="H88" s="49">
        <v>312600</v>
      </c>
      <c r="I88" s="49">
        <v>312600</v>
      </c>
      <c r="J88" s="49">
        <v>311732.74</v>
      </c>
      <c r="K88" s="48">
        <v>87.18</v>
      </c>
      <c r="L88" s="48">
        <v>99.72</v>
      </c>
    </row>
    <row r="89" spans="1:16" x14ac:dyDescent="0.25">
      <c r="B89" s="82"/>
      <c r="C89" s="82"/>
      <c r="D89" s="82">
        <v>368</v>
      </c>
      <c r="E89" s="82"/>
      <c r="F89" s="156" t="s">
        <v>188</v>
      </c>
      <c r="G89" s="76">
        <v>149373.66</v>
      </c>
      <c r="H89" s="76">
        <v>75000</v>
      </c>
      <c r="I89" s="76">
        <v>75000</v>
      </c>
      <c r="J89" s="76">
        <v>74998.350000000006</v>
      </c>
      <c r="K89" s="77">
        <v>50.21</v>
      </c>
      <c r="L89" s="77">
        <v>100</v>
      </c>
    </row>
    <row r="90" spans="1:16" x14ac:dyDescent="0.25">
      <c r="B90" s="23"/>
      <c r="C90" s="23"/>
      <c r="D90" s="23"/>
      <c r="E90" s="23">
        <v>3681</v>
      </c>
      <c r="F90" s="157" t="s">
        <v>242</v>
      </c>
      <c r="G90" s="49">
        <v>149373.66</v>
      </c>
      <c r="H90" s="49">
        <v>75000</v>
      </c>
      <c r="I90" s="49">
        <v>75000</v>
      </c>
      <c r="J90" s="49">
        <v>74998.350000000006</v>
      </c>
      <c r="K90" s="48">
        <v>50.21</v>
      </c>
      <c r="L90" s="48">
        <v>100</v>
      </c>
    </row>
    <row r="91" spans="1:16" x14ac:dyDescent="0.25">
      <c r="B91" s="66">
        <v>4</v>
      </c>
      <c r="C91" s="66"/>
      <c r="D91" s="66"/>
      <c r="E91" s="66"/>
      <c r="F91" s="154" t="s">
        <v>6</v>
      </c>
      <c r="G91" s="62">
        <v>222930.9</v>
      </c>
      <c r="H91" s="62">
        <v>222200</v>
      </c>
      <c r="I91" s="62">
        <v>222200</v>
      </c>
      <c r="J91" s="62">
        <v>220168.95999999999</v>
      </c>
      <c r="K91" s="63">
        <v>98.76</v>
      </c>
      <c r="L91" s="64">
        <v>99.09</v>
      </c>
      <c r="M91" s="193"/>
      <c r="N91" s="193"/>
      <c r="O91" s="193"/>
      <c r="P91" s="193"/>
    </row>
    <row r="92" spans="1:16" x14ac:dyDescent="0.25">
      <c r="B92" s="74"/>
      <c r="C92" s="74">
        <v>41</v>
      </c>
      <c r="D92" s="74"/>
      <c r="E92" s="74"/>
      <c r="F92" s="155" t="s">
        <v>189</v>
      </c>
      <c r="G92" s="68">
        <v>160642.91</v>
      </c>
      <c r="H92" s="68">
        <v>69300</v>
      </c>
      <c r="I92" s="68">
        <v>69300</v>
      </c>
      <c r="J92" s="68">
        <v>54684.31</v>
      </c>
      <c r="K92" s="69">
        <v>34.04</v>
      </c>
      <c r="L92" s="69">
        <v>78.91</v>
      </c>
    </row>
    <row r="93" spans="1:16" x14ac:dyDescent="0.25">
      <c r="B93" s="82"/>
      <c r="C93" s="82"/>
      <c r="D93" s="82">
        <v>412</v>
      </c>
      <c r="E93" s="82"/>
      <c r="F93" s="156" t="s">
        <v>164</v>
      </c>
      <c r="G93" s="76">
        <v>160642.91</v>
      </c>
      <c r="H93" s="76">
        <v>69300</v>
      </c>
      <c r="I93" s="76">
        <v>69300</v>
      </c>
      <c r="J93" s="76">
        <v>54684.31</v>
      </c>
      <c r="K93" s="77">
        <v>34.04</v>
      </c>
      <c r="L93" s="77">
        <v>78.91</v>
      </c>
    </row>
    <row r="94" spans="1:16" x14ac:dyDescent="0.25">
      <c r="B94" s="23"/>
      <c r="C94" s="23"/>
      <c r="D94" s="23"/>
      <c r="E94" s="23">
        <v>4123</v>
      </c>
      <c r="F94" s="157" t="s">
        <v>243</v>
      </c>
      <c r="G94" s="48">
        <v>850</v>
      </c>
      <c r="H94" s="49">
        <v>1000</v>
      </c>
      <c r="I94" s="49">
        <v>1000</v>
      </c>
      <c r="J94" s="48">
        <v>975.8</v>
      </c>
      <c r="K94" s="48">
        <v>114.8</v>
      </c>
      <c r="L94" s="48">
        <v>97.58</v>
      </c>
    </row>
    <row r="95" spans="1:16" x14ac:dyDescent="0.25">
      <c r="B95" s="23"/>
      <c r="C95" s="23"/>
      <c r="D95" s="23"/>
      <c r="E95" s="23">
        <v>4124</v>
      </c>
      <c r="F95" s="157" t="s">
        <v>244</v>
      </c>
      <c r="G95" s="49">
        <v>159792.91</v>
      </c>
      <c r="H95" s="49">
        <v>68300</v>
      </c>
      <c r="I95" s="49">
        <v>68300</v>
      </c>
      <c r="J95" s="49">
        <v>53708.51</v>
      </c>
      <c r="K95" s="48">
        <v>33.61</v>
      </c>
      <c r="L95" s="48">
        <v>78.64</v>
      </c>
    </row>
    <row r="96" spans="1:16" x14ac:dyDescent="0.25">
      <c r="B96" s="74"/>
      <c r="C96" s="74">
        <v>42</v>
      </c>
      <c r="D96" s="74"/>
      <c r="E96" s="74"/>
      <c r="F96" s="155" t="s">
        <v>165</v>
      </c>
      <c r="G96" s="68">
        <v>62287.99</v>
      </c>
      <c r="H96" s="68">
        <v>152900</v>
      </c>
      <c r="I96" s="68">
        <v>152900</v>
      </c>
      <c r="J96" s="68">
        <v>165484.65</v>
      </c>
      <c r="K96" s="69">
        <v>265.68</v>
      </c>
      <c r="L96" s="69">
        <v>108.23</v>
      </c>
    </row>
    <row r="97" spans="2:12" x14ac:dyDescent="0.25">
      <c r="B97" s="82"/>
      <c r="C97" s="82"/>
      <c r="D97" s="82">
        <v>422</v>
      </c>
      <c r="E97" s="82"/>
      <c r="F97" s="156" t="s">
        <v>160</v>
      </c>
      <c r="G97" s="76">
        <v>57348.11</v>
      </c>
      <c r="H97" s="76">
        <v>130900</v>
      </c>
      <c r="I97" s="76">
        <v>130900</v>
      </c>
      <c r="J97" s="76">
        <v>143339.82</v>
      </c>
      <c r="K97" s="77">
        <v>249.95</v>
      </c>
      <c r="L97" s="77">
        <v>109.5</v>
      </c>
    </row>
    <row r="98" spans="2:12" x14ac:dyDescent="0.25">
      <c r="B98" s="23"/>
      <c r="C98" s="23"/>
      <c r="D98" s="23"/>
      <c r="E98" s="23">
        <v>4221</v>
      </c>
      <c r="F98" s="157" t="s">
        <v>245</v>
      </c>
      <c r="G98" s="49">
        <v>35497.72</v>
      </c>
      <c r="H98" s="49">
        <v>27400</v>
      </c>
      <c r="I98" s="49">
        <v>27400</v>
      </c>
      <c r="J98" s="49">
        <v>40737</v>
      </c>
      <c r="K98" s="48">
        <v>114.76</v>
      </c>
      <c r="L98" s="48">
        <v>148.68</v>
      </c>
    </row>
    <row r="99" spans="2:12" x14ac:dyDescent="0.25">
      <c r="B99" s="23"/>
      <c r="C99" s="23"/>
      <c r="D99" s="23"/>
      <c r="E99" s="23">
        <v>4222</v>
      </c>
      <c r="F99" s="157" t="s">
        <v>246</v>
      </c>
      <c r="G99" s="49">
        <v>2876.18</v>
      </c>
      <c r="H99" s="49">
        <v>3300</v>
      </c>
      <c r="I99" s="49">
        <v>3300</v>
      </c>
      <c r="J99" s="49">
        <v>3185.47</v>
      </c>
      <c r="K99" s="48">
        <v>110.75</v>
      </c>
      <c r="L99" s="48">
        <v>96.53</v>
      </c>
    </row>
    <row r="100" spans="2:12" x14ac:dyDescent="0.25">
      <c r="B100" s="23"/>
      <c r="C100" s="23"/>
      <c r="D100" s="23"/>
      <c r="E100" s="23">
        <v>4223</v>
      </c>
      <c r="F100" s="157" t="s">
        <v>247</v>
      </c>
      <c r="G100" s="48"/>
      <c r="H100" s="48">
        <v>800</v>
      </c>
      <c r="I100" s="48">
        <v>800</v>
      </c>
      <c r="J100" s="48">
        <v>496.88</v>
      </c>
      <c r="K100" s="48"/>
      <c r="L100" s="48">
        <v>62.11</v>
      </c>
    </row>
    <row r="101" spans="2:12" x14ac:dyDescent="0.25">
      <c r="B101" s="23"/>
      <c r="C101" s="23"/>
      <c r="D101" s="23"/>
      <c r="E101" s="23">
        <v>4226</v>
      </c>
      <c r="F101" s="157" t="s">
        <v>248</v>
      </c>
      <c r="G101" s="48"/>
      <c r="H101" s="49">
        <v>82100</v>
      </c>
      <c r="I101" s="49">
        <v>82100</v>
      </c>
      <c r="J101" s="49">
        <v>79606.25</v>
      </c>
      <c r="K101" s="48"/>
      <c r="L101" s="48">
        <v>96.96</v>
      </c>
    </row>
    <row r="102" spans="2:12" x14ac:dyDescent="0.25">
      <c r="B102" s="23"/>
      <c r="C102" s="23"/>
      <c r="D102" s="23"/>
      <c r="E102" s="23">
        <v>4227</v>
      </c>
      <c r="F102" s="157" t="s">
        <v>249</v>
      </c>
      <c r="G102" s="49">
        <v>18974.21</v>
      </c>
      <c r="H102" s="49">
        <v>17300</v>
      </c>
      <c r="I102" s="49">
        <v>17300</v>
      </c>
      <c r="J102" s="49">
        <v>19314.22</v>
      </c>
      <c r="K102" s="48">
        <v>101.79</v>
      </c>
      <c r="L102" s="48">
        <v>111.64</v>
      </c>
    </row>
    <row r="103" spans="2:12" ht="26.25" x14ac:dyDescent="0.25">
      <c r="B103" s="82"/>
      <c r="C103" s="82"/>
      <c r="D103" s="82">
        <v>424</v>
      </c>
      <c r="E103" s="82"/>
      <c r="F103" s="156" t="s">
        <v>178</v>
      </c>
      <c r="G103" s="77"/>
      <c r="H103" s="76">
        <v>22000</v>
      </c>
      <c r="I103" s="76">
        <v>22000</v>
      </c>
      <c r="J103" s="76">
        <v>22144.83</v>
      </c>
      <c r="K103" s="77"/>
      <c r="L103" s="77">
        <v>100.66</v>
      </c>
    </row>
    <row r="104" spans="2:12" ht="26.25" x14ac:dyDescent="0.25">
      <c r="B104" s="23"/>
      <c r="C104" s="23"/>
      <c r="D104" s="23"/>
      <c r="E104" s="23">
        <v>4242</v>
      </c>
      <c r="F104" s="157" t="s">
        <v>250</v>
      </c>
      <c r="G104" s="48"/>
      <c r="H104" s="49">
        <v>22000</v>
      </c>
      <c r="I104" s="49">
        <v>22000</v>
      </c>
      <c r="J104" s="49">
        <v>22144.83</v>
      </c>
      <c r="K104" s="48"/>
      <c r="L104" s="48">
        <v>100.66</v>
      </c>
    </row>
    <row r="105" spans="2:12" x14ac:dyDescent="0.25">
      <c r="B105" s="82"/>
      <c r="C105" s="82"/>
      <c r="D105" s="82">
        <v>426</v>
      </c>
      <c r="E105" s="82"/>
      <c r="F105" s="156" t="s">
        <v>166</v>
      </c>
      <c r="G105" s="76">
        <v>4939.88</v>
      </c>
      <c r="H105" s="77"/>
      <c r="I105" s="77"/>
      <c r="J105" s="77"/>
      <c r="K105" s="77"/>
      <c r="L105" s="77"/>
    </row>
    <row r="106" spans="2:12" x14ac:dyDescent="0.25">
      <c r="B106" s="23"/>
      <c r="C106" s="23"/>
      <c r="D106" s="23"/>
      <c r="E106" s="23">
        <v>4262</v>
      </c>
      <c r="F106" s="157" t="s">
        <v>251</v>
      </c>
      <c r="G106" s="49">
        <v>4939.88</v>
      </c>
      <c r="H106" s="48"/>
      <c r="I106" s="48"/>
      <c r="J106" s="48"/>
      <c r="K106" s="48"/>
      <c r="L106" s="48"/>
    </row>
  </sheetData>
  <mergeCells count="11">
    <mergeCell ref="B1:L1"/>
    <mergeCell ref="B2:L2"/>
    <mergeCell ref="B4:L4"/>
    <mergeCell ref="B6:L6"/>
    <mergeCell ref="B41:F41"/>
    <mergeCell ref="B9:F9"/>
    <mergeCell ref="B40:F40"/>
    <mergeCell ref="B8:F8"/>
    <mergeCell ref="B7:L7"/>
    <mergeCell ref="B5:L5"/>
    <mergeCell ref="B3:L3"/>
  </mergeCells>
  <pageMargins left="0.7" right="0.7" top="0.75" bottom="0.75" header="0.3" footer="0.3"/>
  <pageSetup paperSize="9" scale="9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K34"/>
  <sheetViews>
    <sheetView topLeftCell="B1" zoomScale="110" zoomScaleNormal="110" workbookViewId="0">
      <selection activeCell="D14" sqref="D14"/>
    </sheetView>
  </sheetViews>
  <sheetFormatPr defaultRowHeight="15" x14ac:dyDescent="0.25"/>
  <cols>
    <col min="2" max="2" width="37.7109375" customWidth="1"/>
    <col min="3" max="5" width="25.28515625" customWidth="1"/>
    <col min="6" max="6" width="26.85546875" customWidth="1"/>
    <col min="7" max="8" width="15.7109375" customWidth="1"/>
  </cols>
  <sheetData>
    <row r="1" spans="2:8" ht="18" x14ac:dyDescent="0.25">
      <c r="B1" s="2"/>
      <c r="C1" s="2"/>
      <c r="D1" s="2"/>
      <c r="E1" s="2"/>
      <c r="F1" s="3"/>
      <c r="G1" s="3"/>
      <c r="H1" s="3"/>
    </row>
    <row r="2" spans="2:8" ht="15.75" customHeight="1" x14ac:dyDescent="0.25">
      <c r="B2" s="194" t="s">
        <v>44</v>
      </c>
      <c r="C2" s="194"/>
      <c r="D2" s="194"/>
      <c r="E2" s="194"/>
      <c r="F2" s="194"/>
      <c r="G2" s="194"/>
      <c r="H2" s="194"/>
    </row>
    <row r="3" spans="2:8" ht="18" x14ac:dyDescent="0.25">
      <c r="B3" s="37"/>
      <c r="C3" s="37"/>
      <c r="D3" s="37"/>
      <c r="E3" s="37"/>
      <c r="F3" s="38"/>
      <c r="G3" s="38"/>
      <c r="H3" s="38"/>
    </row>
    <row r="4" spans="2:8" ht="33.75" customHeight="1" x14ac:dyDescent="0.25">
      <c r="B4" s="55" t="s">
        <v>7</v>
      </c>
      <c r="C4" s="55" t="s">
        <v>79</v>
      </c>
      <c r="D4" s="55" t="s">
        <v>80</v>
      </c>
      <c r="E4" s="55" t="s">
        <v>81</v>
      </c>
      <c r="F4" s="55" t="s">
        <v>110</v>
      </c>
      <c r="G4" s="55" t="s">
        <v>26</v>
      </c>
      <c r="H4" s="55" t="s">
        <v>58</v>
      </c>
    </row>
    <row r="5" spans="2:8" x14ac:dyDescent="0.25">
      <c r="B5" s="55">
        <v>1</v>
      </c>
      <c r="C5" s="56">
        <v>2</v>
      </c>
      <c r="D5" s="56">
        <v>3</v>
      </c>
      <c r="E5" s="56">
        <v>4</v>
      </c>
      <c r="F5" s="56">
        <v>5</v>
      </c>
      <c r="G5" s="56" t="s">
        <v>41</v>
      </c>
      <c r="H5" s="56" t="s">
        <v>42</v>
      </c>
    </row>
    <row r="6" spans="2:8" x14ac:dyDescent="0.25">
      <c r="B6" s="57" t="s">
        <v>55</v>
      </c>
      <c r="C6" s="87">
        <f>C7+C9+C13+C15+C17</f>
        <v>3603854.33</v>
      </c>
      <c r="D6" s="87">
        <f>D7+D9+D13+D15+D17</f>
        <v>4717221</v>
      </c>
      <c r="E6" s="87">
        <f>E7+E9+E13+E15+E17</f>
        <v>4717221</v>
      </c>
      <c r="F6" s="87">
        <f>F7+F9+F13+F15+F17</f>
        <v>4608489.05</v>
      </c>
      <c r="G6" s="96">
        <f>F6/C6*100</f>
        <v>127.8766739165065</v>
      </c>
      <c r="H6" s="96">
        <f>F6/E6*100</f>
        <v>97.694999873866408</v>
      </c>
    </row>
    <row r="7" spans="2:8" x14ac:dyDescent="0.25">
      <c r="B7" s="61" t="s">
        <v>99</v>
      </c>
      <c r="C7" s="95">
        <v>1164963.6200000001</v>
      </c>
      <c r="D7" s="95">
        <f>D8</f>
        <v>2366980</v>
      </c>
      <c r="E7" s="95">
        <f>E8</f>
        <v>2366980</v>
      </c>
      <c r="F7" s="95">
        <v>1956206.91</v>
      </c>
      <c r="G7" s="97">
        <f t="shared" ref="G7:G8" si="0">F7/C7*100</f>
        <v>167.9199999395689</v>
      </c>
      <c r="H7" s="97">
        <f t="shared" ref="H7:H8" si="1">F7/E7*100</f>
        <v>82.645688176494929</v>
      </c>
    </row>
    <row r="8" spans="2:8" x14ac:dyDescent="0.25">
      <c r="B8" s="10" t="s">
        <v>100</v>
      </c>
      <c r="C8" s="98">
        <v>1164963.6200000001</v>
      </c>
      <c r="D8" s="98">
        <f>D21</f>
        <v>2366980</v>
      </c>
      <c r="E8" s="98">
        <f>E21</f>
        <v>2366980</v>
      </c>
      <c r="F8" s="98">
        <v>1956206.91</v>
      </c>
      <c r="G8" s="53">
        <f t="shared" si="0"/>
        <v>167.9199999395689</v>
      </c>
      <c r="H8" s="53">
        <f t="shared" si="1"/>
        <v>82.645688176494929</v>
      </c>
    </row>
    <row r="9" spans="2:8" x14ac:dyDescent="0.25">
      <c r="B9" s="91" t="s">
        <v>89</v>
      </c>
      <c r="C9" s="92">
        <v>720057.41</v>
      </c>
      <c r="D9" s="92">
        <v>676241</v>
      </c>
      <c r="E9" s="92">
        <v>676241</v>
      </c>
      <c r="F9" s="92">
        <v>976000.37</v>
      </c>
      <c r="G9" s="93">
        <v>135.54</v>
      </c>
      <c r="H9" s="93">
        <v>144.33000000000001</v>
      </c>
    </row>
    <row r="10" spans="2:8" x14ac:dyDescent="0.25">
      <c r="B10" s="85" t="s">
        <v>90</v>
      </c>
      <c r="C10" s="84">
        <v>17062.3</v>
      </c>
      <c r="D10" s="84">
        <v>228920</v>
      </c>
      <c r="E10" s="84">
        <v>228920</v>
      </c>
      <c r="F10" s="84">
        <v>240410.5</v>
      </c>
      <c r="G10" s="84">
        <v>1409.02</v>
      </c>
      <c r="H10" s="46">
        <v>105.02</v>
      </c>
    </row>
    <row r="11" spans="2:8" x14ac:dyDescent="0.25">
      <c r="B11" s="85" t="s">
        <v>91</v>
      </c>
      <c r="C11" s="46">
        <v>663.61</v>
      </c>
      <c r="D11" s="46"/>
      <c r="E11" s="46"/>
      <c r="F11" s="46"/>
      <c r="G11" s="46"/>
      <c r="H11" s="46"/>
    </row>
    <row r="12" spans="2:8" x14ac:dyDescent="0.25">
      <c r="B12" s="85" t="s">
        <v>92</v>
      </c>
      <c r="C12" s="84">
        <v>702331.5</v>
      </c>
      <c r="D12" s="84">
        <v>447321</v>
      </c>
      <c r="E12" s="84">
        <v>447321</v>
      </c>
      <c r="F12" s="84">
        <v>735589.87</v>
      </c>
      <c r="G12" s="46">
        <v>104.74</v>
      </c>
      <c r="H12" s="46">
        <v>164.44</v>
      </c>
    </row>
    <row r="13" spans="2:8" x14ac:dyDescent="0.25">
      <c r="B13" s="91" t="s">
        <v>93</v>
      </c>
      <c r="C13" s="92">
        <v>165012.57999999999</v>
      </c>
      <c r="D13" s="92">
        <v>30000</v>
      </c>
      <c r="E13" s="92">
        <v>30000</v>
      </c>
      <c r="F13" s="92">
        <v>33333.14</v>
      </c>
      <c r="G13" s="93">
        <v>20.2</v>
      </c>
      <c r="H13" s="93">
        <v>111.11</v>
      </c>
    </row>
    <row r="14" spans="2:8" x14ac:dyDescent="0.25">
      <c r="B14" s="85" t="s">
        <v>94</v>
      </c>
      <c r="C14" s="84">
        <v>165012.57999999999</v>
      </c>
      <c r="D14" s="84">
        <v>30000</v>
      </c>
      <c r="E14" s="84">
        <v>30000</v>
      </c>
      <c r="F14" s="84">
        <v>33333.14</v>
      </c>
      <c r="G14" s="46">
        <v>20.2</v>
      </c>
      <c r="H14" s="46">
        <v>111.11</v>
      </c>
    </row>
    <row r="15" spans="2:8" x14ac:dyDescent="0.25">
      <c r="B15" s="91" t="s">
        <v>95</v>
      </c>
      <c r="C15" s="92">
        <v>1293958.67</v>
      </c>
      <c r="D15" s="92">
        <v>1315200</v>
      </c>
      <c r="E15" s="92">
        <v>1315200</v>
      </c>
      <c r="F15" s="92">
        <v>1319269.3</v>
      </c>
      <c r="G15" s="93">
        <v>101.96</v>
      </c>
      <c r="H15" s="93">
        <v>100.31</v>
      </c>
    </row>
    <row r="16" spans="2:8" x14ac:dyDescent="0.25">
      <c r="B16" s="85" t="s">
        <v>96</v>
      </c>
      <c r="C16" s="84">
        <v>1293958.67</v>
      </c>
      <c r="D16" s="84">
        <v>1315200</v>
      </c>
      <c r="E16" s="84">
        <v>1315200</v>
      </c>
      <c r="F16" s="84">
        <v>1319269.3</v>
      </c>
      <c r="G16" s="46">
        <v>101.96</v>
      </c>
      <c r="H16" s="46">
        <v>100.31</v>
      </c>
    </row>
    <row r="17" spans="2:11" x14ac:dyDescent="0.25">
      <c r="B17" s="91" t="s">
        <v>97</v>
      </c>
      <c r="C17" s="92">
        <v>259862.05</v>
      </c>
      <c r="D17" s="92">
        <v>328800</v>
      </c>
      <c r="E17" s="92">
        <v>328800</v>
      </c>
      <c r="F17" s="92">
        <v>323679.33</v>
      </c>
      <c r="G17" s="93">
        <v>124.56</v>
      </c>
      <c r="H17" s="93">
        <v>98.44</v>
      </c>
    </row>
    <row r="18" spans="2:11" x14ac:dyDescent="0.25">
      <c r="B18" s="85" t="s">
        <v>98</v>
      </c>
      <c r="C18" s="84">
        <v>259862.05</v>
      </c>
      <c r="D18" s="84">
        <v>328800</v>
      </c>
      <c r="E18" s="84">
        <v>328800</v>
      </c>
      <c r="F18" s="84">
        <v>323679.33</v>
      </c>
      <c r="G18" s="46">
        <v>124.56</v>
      </c>
      <c r="H18" s="46">
        <v>98.44</v>
      </c>
    </row>
    <row r="19" spans="2:11" ht="15.75" customHeight="1" x14ac:dyDescent="0.25">
      <c r="B19" s="57" t="s">
        <v>56</v>
      </c>
      <c r="C19" s="88">
        <f>C20+C22+C26+C28+C30</f>
        <v>3602161.4800000004</v>
      </c>
      <c r="D19" s="88">
        <f>D20+D22+D26+D28+D30+D32</f>
        <v>4723221</v>
      </c>
      <c r="E19" s="88">
        <f>E20+E22+E26+E28+E30+E32</f>
        <v>4723221</v>
      </c>
      <c r="F19" s="88">
        <f>F20+F22+F26+F28+F30</f>
        <v>4566026.040000001</v>
      </c>
      <c r="G19" s="59">
        <f>F19/C19*100</f>
        <v>126.75794978519399</v>
      </c>
      <c r="H19" s="59">
        <f>F19/E19*100</f>
        <v>96.671869472125081</v>
      </c>
    </row>
    <row r="20" spans="2:11" ht="15.75" customHeight="1" x14ac:dyDescent="0.25">
      <c r="B20" s="94" t="s">
        <v>99</v>
      </c>
      <c r="C20" s="92">
        <v>1404000.61</v>
      </c>
      <c r="D20" s="92">
        <v>2366980</v>
      </c>
      <c r="E20" s="92">
        <v>2366980</v>
      </c>
      <c r="F20" s="92">
        <v>2293945.5699999998</v>
      </c>
      <c r="G20" s="93">
        <v>163.38999999999999</v>
      </c>
      <c r="H20" s="93">
        <v>96.91</v>
      </c>
    </row>
    <row r="21" spans="2:11" x14ac:dyDescent="0.25">
      <c r="B21" s="47" t="s">
        <v>100</v>
      </c>
      <c r="C21" s="84">
        <v>1404000.61</v>
      </c>
      <c r="D21" s="84">
        <v>2366980</v>
      </c>
      <c r="E21" s="84">
        <v>2366980</v>
      </c>
      <c r="F21" s="84">
        <v>2293945.5699999998</v>
      </c>
      <c r="G21" s="46">
        <v>163.38999999999999</v>
      </c>
      <c r="H21" s="46">
        <v>96.91</v>
      </c>
    </row>
    <row r="22" spans="2:11" x14ac:dyDescent="0.25">
      <c r="B22" s="94" t="s">
        <v>89</v>
      </c>
      <c r="C22" s="92">
        <v>536713.48</v>
      </c>
      <c r="D22" s="92">
        <v>676241</v>
      </c>
      <c r="E22" s="92">
        <v>676241</v>
      </c>
      <c r="F22" s="92">
        <v>663356.05000000005</v>
      </c>
      <c r="G22" s="93">
        <v>123.6</v>
      </c>
      <c r="H22" s="93">
        <v>98.09</v>
      </c>
    </row>
    <row r="23" spans="2:11" x14ac:dyDescent="0.25">
      <c r="B23" s="47" t="s">
        <v>90</v>
      </c>
      <c r="C23" s="84">
        <v>29083.8</v>
      </c>
      <c r="D23" s="84">
        <v>228920</v>
      </c>
      <c r="E23" s="84">
        <v>228920</v>
      </c>
      <c r="F23" s="84">
        <v>228389</v>
      </c>
      <c r="G23" s="46">
        <v>785.28</v>
      </c>
      <c r="H23" s="46">
        <v>99.77</v>
      </c>
    </row>
    <row r="24" spans="2:11" x14ac:dyDescent="0.25">
      <c r="B24" s="47" t="s">
        <v>91</v>
      </c>
      <c r="C24" s="46">
        <v>663.61</v>
      </c>
      <c r="D24" s="46"/>
      <c r="E24" s="46"/>
      <c r="F24" s="46"/>
      <c r="G24" s="46"/>
      <c r="H24" s="46"/>
    </row>
    <row r="25" spans="2:11" x14ac:dyDescent="0.25">
      <c r="B25" s="47" t="s">
        <v>92</v>
      </c>
      <c r="C25" s="84">
        <v>506966.07</v>
      </c>
      <c r="D25" s="84">
        <v>447321</v>
      </c>
      <c r="E25" s="84">
        <v>447321</v>
      </c>
      <c r="F25" s="84">
        <v>434967.05</v>
      </c>
      <c r="G25" s="46">
        <v>85.8</v>
      </c>
      <c r="H25" s="46">
        <v>97.24</v>
      </c>
    </row>
    <row r="26" spans="2:11" x14ac:dyDescent="0.25">
      <c r="B26" s="94" t="s">
        <v>93</v>
      </c>
      <c r="C26" s="92">
        <v>164979.88</v>
      </c>
      <c r="D26" s="92">
        <v>30000</v>
      </c>
      <c r="E26" s="92">
        <v>30000</v>
      </c>
      <c r="F26" s="92">
        <v>33333.14</v>
      </c>
      <c r="G26" s="93">
        <v>20.2</v>
      </c>
      <c r="H26" s="93">
        <v>111.11</v>
      </c>
    </row>
    <row r="27" spans="2:11" x14ac:dyDescent="0.25">
      <c r="B27" s="47" t="s">
        <v>94</v>
      </c>
      <c r="C27" s="84">
        <v>164979.88</v>
      </c>
      <c r="D27" s="84">
        <v>30000</v>
      </c>
      <c r="E27" s="84">
        <v>30000</v>
      </c>
      <c r="F27" s="84">
        <v>33333.14</v>
      </c>
      <c r="G27" s="46">
        <v>20.2</v>
      </c>
      <c r="H27" s="46">
        <v>111.11</v>
      </c>
    </row>
    <row r="28" spans="2:11" x14ac:dyDescent="0.25">
      <c r="B28" s="94" t="s">
        <v>95</v>
      </c>
      <c r="C28" s="92">
        <v>1238113.1200000001</v>
      </c>
      <c r="D28" s="92">
        <v>1315200</v>
      </c>
      <c r="E28" s="92">
        <v>1315200</v>
      </c>
      <c r="F28" s="92">
        <v>1278385.79</v>
      </c>
      <c r="G28" s="93">
        <v>103.25</v>
      </c>
      <c r="H28" s="93">
        <v>97.2</v>
      </c>
    </row>
    <row r="29" spans="2:11" x14ac:dyDescent="0.25">
      <c r="B29" s="47" t="s">
        <v>96</v>
      </c>
      <c r="C29" s="84">
        <v>1238113.1200000001</v>
      </c>
      <c r="D29" s="84">
        <v>1315200</v>
      </c>
      <c r="E29" s="84">
        <v>1315200</v>
      </c>
      <c r="F29" s="84">
        <v>1278385.79</v>
      </c>
      <c r="G29" s="46">
        <v>103.25</v>
      </c>
      <c r="H29" s="46">
        <v>97.2</v>
      </c>
    </row>
    <row r="30" spans="2:11" ht="15" customHeight="1" x14ac:dyDescent="0.25">
      <c r="B30" s="94" t="s">
        <v>97</v>
      </c>
      <c r="C30" s="92">
        <v>258354.39</v>
      </c>
      <c r="D30" s="92">
        <f>D31</f>
        <v>328800</v>
      </c>
      <c r="E30" s="92">
        <f>E31</f>
        <v>328800</v>
      </c>
      <c r="F30" s="92">
        <v>297005.49</v>
      </c>
      <c r="G30" s="93">
        <v>114.96</v>
      </c>
      <c r="H30" s="93">
        <v>90.33</v>
      </c>
      <c r="I30" s="25"/>
      <c r="J30" s="25"/>
      <c r="K30" s="25"/>
    </row>
    <row r="31" spans="2:11" x14ac:dyDescent="0.25">
      <c r="B31" s="47" t="s">
        <v>98</v>
      </c>
      <c r="C31" s="84">
        <v>258354.39</v>
      </c>
      <c r="D31" s="84">
        <v>328800</v>
      </c>
      <c r="E31" s="84">
        <v>328800</v>
      </c>
      <c r="F31" s="84">
        <v>297005.49</v>
      </c>
      <c r="G31" s="46">
        <v>114.96</v>
      </c>
      <c r="H31" s="46">
        <v>90.33</v>
      </c>
      <c r="I31" s="25"/>
      <c r="J31" s="25"/>
      <c r="K31" s="25"/>
    </row>
    <row r="32" spans="2:11" ht="25.5" x14ac:dyDescent="0.25">
      <c r="B32" s="189" t="s">
        <v>101</v>
      </c>
      <c r="C32" s="189"/>
      <c r="D32" s="190">
        <v>6000</v>
      </c>
      <c r="E32" s="190">
        <v>6000</v>
      </c>
      <c r="F32" s="189"/>
      <c r="G32" s="189"/>
      <c r="H32" s="191"/>
    </row>
    <row r="33" spans="2:8" ht="25.5" x14ac:dyDescent="0.25">
      <c r="B33" s="186" t="s">
        <v>102</v>
      </c>
      <c r="C33" s="186"/>
      <c r="D33" s="187">
        <v>3000</v>
      </c>
      <c r="E33" s="187">
        <v>3000</v>
      </c>
      <c r="F33" s="186"/>
      <c r="G33" s="186"/>
      <c r="H33" s="188"/>
    </row>
    <row r="34" spans="2:8" ht="25.5" x14ac:dyDescent="0.25">
      <c r="B34" s="186" t="s">
        <v>103</v>
      </c>
      <c r="C34" s="186"/>
      <c r="D34" s="187">
        <v>3000</v>
      </c>
      <c r="E34" s="187">
        <v>3000</v>
      </c>
      <c r="F34" s="186"/>
      <c r="G34" s="186"/>
      <c r="H34" s="188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8"/>
  <sheetViews>
    <sheetView workbookViewId="0">
      <selection activeCell="E10" sqref="E10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2"/>
      <c r="C1" s="2"/>
      <c r="D1" s="2"/>
      <c r="E1" s="2"/>
      <c r="F1" s="3"/>
      <c r="G1" s="3"/>
      <c r="H1" s="3"/>
    </row>
    <row r="2" spans="2:8" ht="15.75" customHeight="1" x14ac:dyDescent="0.25">
      <c r="B2" s="230" t="s">
        <v>45</v>
      </c>
      <c r="C2" s="230"/>
      <c r="D2" s="230"/>
      <c r="E2" s="230"/>
      <c r="F2" s="230"/>
      <c r="G2" s="230"/>
      <c r="H2" s="230"/>
    </row>
    <row r="3" spans="2:8" ht="18" x14ac:dyDescent="0.25">
      <c r="B3" s="2"/>
      <c r="C3" s="2"/>
      <c r="D3" s="2"/>
      <c r="E3" s="2"/>
      <c r="F3" s="3"/>
      <c r="G3" s="3"/>
      <c r="H3" s="3"/>
    </row>
    <row r="4" spans="2:8" ht="25.5" x14ac:dyDescent="0.25">
      <c r="B4" s="55" t="s">
        <v>7</v>
      </c>
      <c r="C4" s="55" t="s">
        <v>106</v>
      </c>
      <c r="D4" s="55" t="s">
        <v>80</v>
      </c>
      <c r="E4" s="55" t="s">
        <v>81</v>
      </c>
      <c r="F4" s="55" t="s">
        <v>109</v>
      </c>
      <c r="G4" s="55" t="s">
        <v>26</v>
      </c>
      <c r="H4" s="55" t="s">
        <v>58</v>
      </c>
    </row>
    <row r="5" spans="2:8" x14ac:dyDescent="0.25">
      <c r="B5" s="55">
        <v>1</v>
      </c>
      <c r="C5" s="55">
        <v>2</v>
      </c>
      <c r="D5" s="55">
        <v>3</v>
      </c>
      <c r="E5" s="55">
        <v>4</v>
      </c>
      <c r="F5" s="55">
        <v>5</v>
      </c>
      <c r="G5" s="55" t="s">
        <v>41</v>
      </c>
      <c r="H5" s="55" t="s">
        <v>42</v>
      </c>
    </row>
    <row r="6" spans="2:8" ht="15.75" customHeight="1" x14ac:dyDescent="0.25">
      <c r="B6" s="57" t="s">
        <v>56</v>
      </c>
      <c r="C6" s="104">
        <v>3602161.48</v>
      </c>
      <c r="D6" s="104">
        <f>D7</f>
        <v>4723221</v>
      </c>
      <c r="E6" s="104">
        <f>E7</f>
        <v>4723221</v>
      </c>
      <c r="F6" s="104">
        <v>4566026.04</v>
      </c>
      <c r="G6" s="105">
        <v>126.76</v>
      </c>
      <c r="H6" s="106">
        <v>96.67</v>
      </c>
    </row>
    <row r="7" spans="2:8" ht="15.75" customHeight="1" x14ac:dyDescent="0.25">
      <c r="B7" s="100" t="s">
        <v>107</v>
      </c>
      <c r="C7" s="107">
        <v>3602161.48</v>
      </c>
      <c r="D7" s="107">
        <f>D8</f>
        <v>4723221</v>
      </c>
      <c r="E7" s="107">
        <f>E8</f>
        <v>4723221</v>
      </c>
      <c r="F7" s="107">
        <v>4566026.04</v>
      </c>
      <c r="G7" s="108">
        <v>126.76</v>
      </c>
      <c r="H7" s="109">
        <v>96.67</v>
      </c>
    </row>
    <row r="8" spans="2:8" x14ac:dyDescent="0.25">
      <c r="B8" s="102" t="s">
        <v>108</v>
      </c>
      <c r="C8" s="89">
        <v>3602161.48</v>
      </c>
      <c r="D8" s="89">
        <f>'Rashodi prema organizacijskoj k'!D8</f>
        <v>4723221</v>
      </c>
      <c r="E8" s="89">
        <f>'Rashodi prema organizacijskoj k'!E8</f>
        <v>4723221</v>
      </c>
      <c r="F8" s="89">
        <v>4566026.04</v>
      </c>
      <c r="G8" s="90">
        <v>126.76</v>
      </c>
      <c r="H8" s="110">
        <v>96.67</v>
      </c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F92CC-FBDE-443D-80A7-8C3A8960E015}">
  <dimension ref="B1:H8"/>
  <sheetViews>
    <sheetView workbookViewId="0">
      <selection activeCell="E9" sqref="E9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2"/>
      <c r="C1" s="2"/>
      <c r="D1" s="2"/>
      <c r="E1" s="2"/>
      <c r="F1" s="3"/>
      <c r="G1" s="3"/>
      <c r="H1" s="3"/>
    </row>
    <row r="2" spans="2:8" ht="15.75" x14ac:dyDescent="0.25">
      <c r="B2" s="230" t="s">
        <v>111</v>
      </c>
      <c r="C2" s="230"/>
      <c r="D2" s="230"/>
      <c r="E2" s="230"/>
      <c r="F2" s="230"/>
      <c r="G2" s="230"/>
      <c r="H2" s="230"/>
    </row>
    <row r="3" spans="2:8" ht="18" x14ac:dyDescent="0.25">
      <c r="B3" s="2"/>
      <c r="C3" s="2"/>
      <c r="D3" s="2"/>
      <c r="E3" s="2"/>
      <c r="F3" s="3"/>
      <c r="G3" s="3"/>
      <c r="H3" s="3"/>
    </row>
    <row r="4" spans="2:8" ht="25.5" x14ac:dyDescent="0.25">
      <c r="B4" s="55" t="s">
        <v>7</v>
      </c>
      <c r="C4" s="55" t="s">
        <v>112</v>
      </c>
      <c r="D4" s="55" t="s">
        <v>104</v>
      </c>
      <c r="E4" s="55" t="s">
        <v>105</v>
      </c>
      <c r="F4" s="55" t="s">
        <v>113</v>
      </c>
      <c r="G4" s="55" t="s">
        <v>26</v>
      </c>
      <c r="H4" s="55" t="s">
        <v>58</v>
      </c>
    </row>
    <row r="5" spans="2:8" x14ac:dyDescent="0.25">
      <c r="B5" s="55">
        <v>1</v>
      </c>
      <c r="C5" s="55">
        <v>2</v>
      </c>
      <c r="D5" s="55">
        <v>3</v>
      </c>
      <c r="E5" s="55">
        <v>4</v>
      </c>
      <c r="F5" s="55">
        <v>5</v>
      </c>
      <c r="G5" s="55" t="s">
        <v>41</v>
      </c>
      <c r="H5" s="55" t="s">
        <v>42</v>
      </c>
    </row>
    <row r="6" spans="2:8" x14ac:dyDescent="0.25">
      <c r="B6" s="57" t="s">
        <v>114</v>
      </c>
      <c r="C6" s="58">
        <v>3602161.48</v>
      </c>
      <c r="D6" s="58">
        <f>D7</f>
        <v>4723221</v>
      </c>
      <c r="E6" s="58">
        <f>E7</f>
        <v>4723221</v>
      </c>
      <c r="F6" s="99">
        <v>4566026.04</v>
      </c>
      <c r="G6" s="99">
        <v>126.76</v>
      </c>
      <c r="H6" s="99">
        <v>96.67</v>
      </c>
    </row>
    <row r="7" spans="2:8" ht="25.5" x14ac:dyDescent="0.25">
      <c r="B7" s="100" t="s">
        <v>115</v>
      </c>
      <c r="C7" s="111">
        <v>3602161.48</v>
      </c>
      <c r="D7" s="111">
        <f>D8</f>
        <v>4723221</v>
      </c>
      <c r="E7" s="111">
        <f>E8</f>
        <v>4723221</v>
      </c>
      <c r="F7" s="101">
        <v>4566026.04</v>
      </c>
      <c r="G7" s="101">
        <v>126.76</v>
      </c>
      <c r="H7" s="101">
        <v>96.67</v>
      </c>
    </row>
    <row r="8" spans="2:8" x14ac:dyDescent="0.25">
      <c r="B8" s="102" t="s">
        <v>116</v>
      </c>
      <c r="C8" s="112">
        <v>3602161.48</v>
      </c>
      <c r="D8" s="112">
        <f>'Programska klasifikacija'!D9</f>
        <v>4723221</v>
      </c>
      <c r="E8" s="112">
        <f>'Programska klasifikacija'!E9</f>
        <v>4723221</v>
      </c>
      <c r="F8" s="103">
        <v>4566026.04</v>
      </c>
      <c r="G8" s="103">
        <v>126.76</v>
      </c>
      <c r="H8" s="103">
        <v>96.67</v>
      </c>
    </row>
  </sheetData>
  <mergeCells count="1">
    <mergeCell ref="B2:H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L22"/>
  <sheetViews>
    <sheetView workbookViewId="0">
      <selection activeCell="L24" sqref="L24"/>
    </sheetView>
  </sheetViews>
  <sheetFormatPr defaultRowHeight="15" x14ac:dyDescent="0.2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2" width="15.7109375" customWidth="1"/>
  </cols>
  <sheetData>
    <row r="1" spans="2:12" ht="18" customHeight="1" x14ac:dyDescent="0.25"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2:12" ht="15.75" customHeight="1" x14ac:dyDescent="0.25">
      <c r="B2" s="194" t="s">
        <v>11</v>
      </c>
      <c r="C2" s="194"/>
      <c r="D2" s="194"/>
      <c r="E2" s="194"/>
      <c r="F2" s="194"/>
      <c r="G2" s="194"/>
      <c r="H2" s="194"/>
      <c r="I2" s="194"/>
      <c r="J2" s="194"/>
      <c r="K2" s="194"/>
      <c r="L2" s="194"/>
    </row>
    <row r="3" spans="2:12" ht="18" x14ac:dyDescent="0.25">
      <c r="B3" s="37"/>
      <c r="C3" s="37"/>
      <c r="D3" s="37"/>
      <c r="E3" s="37"/>
      <c r="F3" s="37"/>
      <c r="G3" s="37"/>
      <c r="H3" s="37"/>
      <c r="I3" s="37"/>
      <c r="J3" s="38"/>
      <c r="K3" s="38"/>
      <c r="L3" s="38"/>
    </row>
    <row r="4" spans="2:12" ht="18" customHeight="1" x14ac:dyDescent="0.25">
      <c r="B4" s="194" t="s">
        <v>61</v>
      </c>
      <c r="C4" s="194"/>
      <c r="D4" s="194"/>
      <c r="E4" s="194"/>
      <c r="F4" s="194"/>
      <c r="G4" s="194"/>
      <c r="H4" s="194"/>
      <c r="I4" s="194"/>
      <c r="J4" s="194"/>
      <c r="K4" s="194"/>
      <c r="L4" s="194"/>
    </row>
    <row r="5" spans="2:12" ht="15.75" customHeight="1" x14ac:dyDescent="0.25">
      <c r="B5" s="194" t="s">
        <v>46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</row>
    <row r="6" spans="2:12" ht="18" x14ac:dyDescent="0.25">
      <c r="B6" s="37"/>
      <c r="C6" s="37"/>
      <c r="D6" s="37"/>
      <c r="E6" s="37"/>
      <c r="F6" s="37"/>
      <c r="G6" s="37"/>
      <c r="H6" s="37"/>
      <c r="I6" s="37"/>
      <c r="J6" s="38"/>
      <c r="K6" s="38"/>
      <c r="L6" s="38"/>
    </row>
    <row r="7" spans="2:12" ht="25.5" customHeight="1" x14ac:dyDescent="0.25">
      <c r="B7" s="231" t="s">
        <v>7</v>
      </c>
      <c r="C7" s="232"/>
      <c r="D7" s="232"/>
      <c r="E7" s="232"/>
      <c r="F7" s="233"/>
      <c r="G7" s="28" t="s">
        <v>75</v>
      </c>
      <c r="H7" s="28" t="s">
        <v>69</v>
      </c>
      <c r="I7" s="28" t="s">
        <v>71</v>
      </c>
      <c r="J7" s="28" t="s">
        <v>72</v>
      </c>
      <c r="K7" s="28" t="s">
        <v>26</v>
      </c>
      <c r="L7" s="28" t="s">
        <v>58</v>
      </c>
    </row>
    <row r="8" spans="2:12" x14ac:dyDescent="0.25">
      <c r="B8" s="231">
        <v>1</v>
      </c>
      <c r="C8" s="232"/>
      <c r="D8" s="232"/>
      <c r="E8" s="232"/>
      <c r="F8" s="233"/>
      <c r="G8" s="29">
        <v>2</v>
      </c>
      <c r="H8" s="29">
        <v>3</v>
      </c>
      <c r="I8" s="29">
        <v>4</v>
      </c>
      <c r="J8" s="29">
        <v>5</v>
      </c>
      <c r="K8" s="29" t="s">
        <v>41</v>
      </c>
      <c r="L8" s="29" t="s">
        <v>42</v>
      </c>
    </row>
    <row r="9" spans="2:12" ht="25.5" x14ac:dyDescent="0.25">
      <c r="B9" s="6">
        <v>8</v>
      </c>
      <c r="C9" s="6"/>
      <c r="D9" s="6"/>
      <c r="E9" s="6"/>
      <c r="F9" s="6" t="s">
        <v>8</v>
      </c>
      <c r="G9" s="4"/>
      <c r="H9" s="4"/>
      <c r="I9" s="4"/>
      <c r="J9" s="23"/>
      <c r="K9" s="23"/>
      <c r="L9" s="23"/>
    </row>
    <row r="10" spans="2:12" x14ac:dyDescent="0.25">
      <c r="B10" s="6"/>
      <c r="C10" s="10">
        <v>84</v>
      </c>
      <c r="D10" s="10"/>
      <c r="E10" s="10"/>
      <c r="F10" s="10" t="s">
        <v>13</v>
      </c>
      <c r="G10" s="4"/>
      <c r="H10" s="4"/>
      <c r="I10" s="4"/>
      <c r="J10" s="23"/>
      <c r="K10" s="23"/>
      <c r="L10" s="23"/>
    </row>
    <row r="11" spans="2:12" ht="51" x14ac:dyDescent="0.25">
      <c r="B11" s="7"/>
      <c r="C11" s="7"/>
      <c r="D11" s="7">
        <v>841</v>
      </c>
      <c r="E11" s="7"/>
      <c r="F11" s="19" t="s">
        <v>47</v>
      </c>
      <c r="G11" s="4"/>
      <c r="H11" s="4"/>
      <c r="I11" s="4"/>
      <c r="J11" s="23"/>
      <c r="K11" s="23"/>
      <c r="L11" s="23"/>
    </row>
    <row r="12" spans="2:12" ht="25.5" x14ac:dyDescent="0.25">
      <c r="B12" s="7"/>
      <c r="C12" s="7"/>
      <c r="D12" s="7"/>
      <c r="E12" s="7">
        <v>8413</v>
      </c>
      <c r="F12" s="19" t="s">
        <v>48</v>
      </c>
      <c r="G12" s="4"/>
      <c r="H12" s="4"/>
      <c r="I12" s="4"/>
      <c r="J12" s="23"/>
      <c r="K12" s="23"/>
      <c r="L12" s="23"/>
    </row>
    <row r="13" spans="2:12" x14ac:dyDescent="0.25">
      <c r="B13" s="7"/>
      <c r="C13" s="7"/>
      <c r="D13" s="7"/>
      <c r="E13" s="8" t="s">
        <v>21</v>
      </c>
      <c r="F13" s="12"/>
      <c r="G13" s="4"/>
      <c r="H13" s="4"/>
      <c r="I13" s="4"/>
      <c r="J13" s="23"/>
      <c r="K13" s="23"/>
      <c r="L13" s="23"/>
    </row>
    <row r="14" spans="2:12" ht="25.5" x14ac:dyDescent="0.25">
      <c r="B14" s="9">
        <v>5</v>
      </c>
      <c r="C14" s="9"/>
      <c r="D14" s="9"/>
      <c r="E14" s="9"/>
      <c r="F14" s="13" t="s">
        <v>9</v>
      </c>
      <c r="G14" s="4"/>
      <c r="H14" s="4"/>
      <c r="I14" s="4"/>
      <c r="J14" s="23"/>
      <c r="K14" s="23"/>
      <c r="L14" s="23"/>
    </row>
    <row r="15" spans="2:12" ht="25.5" x14ac:dyDescent="0.25">
      <c r="B15" s="10"/>
      <c r="C15" s="10">
        <v>54</v>
      </c>
      <c r="D15" s="10"/>
      <c r="E15" s="10"/>
      <c r="F15" s="14" t="s">
        <v>14</v>
      </c>
      <c r="G15" s="4"/>
      <c r="H15" s="4"/>
      <c r="I15" s="5"/>
      <c r="J15" s="23"/>
      <c r="K15" s="23"/>
      <c r="L15" s="23"/>
    </row>
    <row r="16" spans="2:12" ht="63.75" x14ac:dyDescent="0.25">
      <c r="B16" s="10"/>
      <c r="C16" s="10"/>
      <c r="D16" s="10">
        <v>541</v>
      </c>
      <c r="E16" s="19"/>
      <c r="F16" s="19" t="s">
        <v>49</v>
      </c>
      <c r="G16" s="4"/>
      <c r="H16" s="4"/>
      <c r="I16" s="5"/>
      <c r="J16" s="23"/>
      <c r="K16" s="23"/>
      <c r="L16" s="23"/>
    </row>
    <row r="17" spans="2:12" ht="38.25" x14ac:dyDescent="0.25">
      <c r="B17" s="10"/>
      <c r="C17" s="10"/>
      <c r="D17" s="10"/>
      <c r="E17" s="19">
        <v>5413</v>
      </c>
      <c r="F17" s="19" t="s">
        <v>50</v>
      </c>
      <c r="G17" s="4"/>
      <c r="H17" s="4"/>
      <c r="I17" s="5"/>
      <c r="J17" s="23"/>
      <c r="K17" s="23"/>
      <c r="L17" s="23"/>
    </row>
    <row r="18" spans="2:12" x14ac:dyDescent="0.25">
      <c r="B18" s="11"/>
      <c r="C18" s="9"/>
      <c r="D18" s="9"/>
      <c r="E18" s="9"/>
      <c r="F18" s="13" t="s">
        <v>21</v>
      </c>
      <c r="G18" s="4"/>
      <c r="H18" s="4"/>
      <c r="I18" s="4"/>
      <c r="J18" s="23"/>
      <c r="K18" s="23"/>
      <c r="L18" s="23"/>
    </row>
    <row r="20" spans="2:12" x14ac:dyDescent="0.25">
      <c r="B20" s="25"/>
      <c r="C20" s="25"/>
      <c r="D20" s="25"/>
      <c r="E20" s="25"/>
      <c r="F20" s="25"/>
      <c r="G20" s="25"/>
      <c r="H20" s="25"/>
      <c r="I20" s="25"/>
      <c r="J20" s="25"/>
      <c r="K20" s="25"/>
      <c r="L20" s="25"/>
    </row>
    <row r="21" spans="2:12" x14ac:dyDescent="0.25"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</row>
    <row r="22" spans="2:12" x14ac:dyDescent="0.25"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H28"/>
  <sheetViews>
    <sheetView workbookViewId="0">
      <selection activeCell="L12" sqref="L12"/>
    </sheetView>
  </sheetViews>
  <sheetFormatPr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2"/>
      <c r="C1" s="2"/>
      <c r="D1" s="2"/>
      <c r="E1" s="2"/>
      <c r="F1" s="3"/>
      <c r="G1" s="3"/>
      <c r="H1" s="3"/>
    </row>
    <row r="2" spans="2:8" ht="15.75" customHeight="1" x14ac:dyDescent="0.25">
      <c r="B2" s="194" t="s">
        <v>51</v>
      </c>
      <c r="C2" s="194"/>
      <c r="D2" s="194"/>
      <c r="E2" s="194"/>
      <c r="F2" s="194"/>
      <c r="G2" s="194"/>
      <c r="H2" s="194"/>
    </row>
    <row r="3" spans="2:8" ht="18" x14ac:dyDescent="0.25">
      <c r="B3" s="37"/>
      <c r="C3" s="37"/>
      <c r="D3" s="37"/>
      <c r="E3" s="37"/>
      <c r="F3" s="38"/>
      <c r="G3" s="38"/>
      <c r="H3" s="38"/>
    </row>
    <row r="4" spans="2:8" ht="25.5" x14ac:dyDescent="0.25">
      <c r="B4" s="26" t="s">
        <v>7</v>
      </c>
      <c r="C4" s="26" t="s">
        <v>75</v>
      </c>
      <c r="D4" s="26" t="s">
        <v>69</v>
      </c>
      <c r="E4" s="26" t="s">
        <v>71</v>
      </c>
      <c r="F4" s="26" t="s">
        <v>72</v>
      </c>
      <c r="G4" s="26" t="s">
        <v>26</v>
      </c>
      <c r="H4" s="26" t="s">
        <v>58</v>
      </c>
    </row>
    <row r="5" spans="2:8" x14ac:dyDescent="0.25">
      <c r="B5" s="26">
        <v>1</v>
      </c>
      <c r="C5" s="26">
        <v>2</v>
      </c>
      <c r="D5" s="26">
        <v>3</v>
      </c>
      <c r="E5" s="26">
        <v>4</v>
      </c>
      <c r="F5" s="26">
        <v>5</v>
      </c>
      <c r="G5" s="26" t="s">
        <v>41</v>
      </c>
      <c r="H5" s="26" t="s">
        <v>42</v>
      </c>
    </row>
    <row r="6" spans="2:8" x14ac:dyDescent="0.25">
      <c r="B6" s="6" t="s">
        <v>53</v>
      </c>
      <c r="C6" s="4"/>
      <c r="D6" s="4"/>
      <c r="E6" s="5"/>
      <c r="F6" s="23"/>
      <c r="G6" s="23"/>
      <c r="H6" s="23"/>
    </row>
    <row r="7" spans="2:8" x14ac:dyDescent="0.25">
      <c r="B7" s="6" t="s">
        <v>18</v>
      </c>
      <c r="C7" s="4"/>
      <c r="D7" s="4"/>
      <c r="E7" s="4"/>
      <c r="F7" s="23"/>
      <c r="G7" s="23"/>
      <c r="H7" s="23"/>
    </row>
    <row r="8" spans="2:8" x14ac:dyDescent="0.25">
      <c r="B8" s="16" t="s">
        <v>19</v>
      </c>
      <c r="C8" s="4"/>
      <c r="D8" s="4"/>
      <c r="E8" s="4"/>
      <c r="F8" s="23"/>
      <c r="G8" s="23"/>
      <c r="H8" s="23"/>
    </row>
    <row r="9" spans="2:8" x14ac:dyDescent="0.25">
      <c r="B9" s="17" t="s">
        <v>20</v>
      </c>
      <c r="C9" s="4"/>
      <c r="D9" s="4"/>
      <c r="E9" s="4"/>
      <c r="F9" s="23"/>
      <c r="G9" s="23"/>
      <c r="H9" s="23"/>
    </row>
    <row r="10" spans="2:8" x14ac:dyDescent="0.25">
      <c r="B10" s="17" t="s">
        <v>21</v>
      </c>
      <c r="C10" s="4"/>
      <c r="D10" s="4"/>
      <c r="E10" s="4"/>
      <c r="F10" s="23"/>
      <c r="G10" s="23"/>
      <c r="H10" s="23"/>
    </row>
    <row r="11" spans="2:8" x14ac:dyDescent="0.25">
      <c r="B11" s="6" t="s">
        <v>22</v>
      </c>
      <c r="C11" s="4"/>
      <c r="D11" s="4"/>
      <c r="E11" s="5"/>
      <c r="F11" s="23"/>
      <c r="G11" s="23"/>
      <c r="H11" s="23"/>
    </row>
    <row r="12" spans="2:8" x14ac:dyDescent="0.25">
      <c r="B12" s="18" t="s">
        <v>23</v>
      </c>
      <c r="C12" s="4"/>
      <c r="D12" s="4"/>
      <c r="E12" s="5"/>
      <c r="F12" s="23"/>
      <c r="G12" s="23"/>
      <c r="H12" s="23"/>
    </row>
    <row r="13" spans="2:8" x14ac:dyDescent="0.25">
      <c r="B13" s="6" t="s">
        <v>24</v>
      </c>
      <c r="C13" s="4"/>
      <c r="D13" s="4"/>
      <c r="E13" s="5"/>
      <c r="F13" s="23"/>
      <c r="G13" s="23"/>
      <c r="H13" s="23"/>
    </row>
    <row r="14" spans="2:8" x14ac:dyDescent="0.25">
      <c r="B14" s="18" t="s">
        <v>25</v>
      </c>
      <c r="C14" s="4"/>
      <c r="D14" s="4"/>
      <c r="E14" s="5"/>
      <c r="F14" s="23"/>
      <c r="G14" s="23"/>
      <c r="H14" s="23"/>
    </row>
    <row r="15" spans="2:8" x14ac:dyDescent="0.25">
      <c r="B15" s="10" t="s">
        <v>16</v>
      </c>
      <c r="C15" s="4"/>
      <c r="D15" s="4"/>
      <c r="E15" s="5"/>
      <c r="F15" s="23"/>
      <c r="G15" s="23"/>
      <c r="H15" s="23"/>
    </row>
    <row r="16" spans="2:8" x14ac:dyDescent="0.25">
      <c r="B16" s="18"/>
      <c r="C16" s="4"/>
      <c r="D16" s="4"/>
      <c r="E16" s="5"/>
      <c r="F16" s="23"/>
      <c r="G16" s="23"/>
      <c r="H16" s="23"/>
    </row>
    <row r="17" spans="2:8" ht="15.75" customHeight="1" x14ac:dyDescent="0.25">
      <c r="B17" s="6" t="s">
        <v>54</v>
      </c>
      <c r="C17" s="4"/>
      <c r="D17" s="4"/>
      <c r="E17" s="5"/>
      <c r="F17" s="23"/>
      <c r="G17" s="23"/>
      <c r="H17" s="23"/>
    </row>
    <row r="18" spans="2:8" ht="15.75" customHeight="1" x14ac:dyDescent="0.25">
      <c r="B18" s="6" t="s">
        <v>18</v>
      </c>
      <c r="C18" s="4"/>
      <c r="D18" s="4"/>
      <c r="E18" s="4"/>
      <c r="F18" s="23"/>
      <c r="G18" s="23"/>
      <c r="H18" s="23"/>
    </row>
    <row r="19" spans="2:8" x14ac:dyDescent="0.25">
      <c r="B19" s="16" t="s">
        <v>19</v>
      </c>
      <c r="C19" s="4"/>
      <c r="D19" s="4"/>
      <c r="E19" s="4"/>
      <c r="F19" s="23"/>
      <c r="G19" s="23"/>
      <c r="H19" s="23"/>
    </row>
    <row r="20" spans="2:8" x14ac:dyDescent="0.25">
      <c r="B20" s="17" t="s">
        <v>20</v>
      </c>
      <c r="C20" s="4"/>
      <c r="D20" s="4"/>
      <c r="E20" s="4"/>
      <c r="F20" s="23"/>
      <c r="G20" s="23"/>
      <c r="H20" s="23"/>
    </row>
    <row r="21" spans="2:8" x14ac:dyDescent="0.25">
      <c r="B21" s="17" t="s">
        <v>21</v>
      </c>
      <c r="C21" s="4"/>
      <c r="D21" s="4"/>
      <c r="E21" s="4"/>
      <c r="F21" s="23"/>
      <c r="G21" s="23"/>
      <c r="H21" s="23"/>
    </row>
    <row r="22" spans="2:8" x14ac:dyDescent="0.25">
      <c r="B22" s="6" t="s">
        <v>22</v>
      </c>
      <c r="C22" s="4"/>
      <c r="D22" s="4"/>
      <c r="E22" s="5"/>
      <c r="F22" s="23"/>
      <c r="G22" s="23"/>
      <c r="H22" s="23"/>
    </row>
    <row r="23" spans="2:8" x14ac:dyDescent="0.25">
      <c r="B23" s="18" t="s">
        <v>23</v>
      </c>
      <c r="C23" s="4"/>
      <c r="D23" s="4"/>
      <c r="E23" s="5"/>
      <c r="F23" s="23"/>
      <c r="G23" s="23"/>
      <c r="H23" s="23"/>
    </row>
    <row r="24" spans="2:8" x14ac:dyDescent="0.25">
      <c r="B24" s="6" t="s">
        <v>24</v>
      </c>
      <c r="C24" s="4"/>
      <c r="D24" s="4"/>
      <c r="E24" s="5"/>
      <c r="F24" s="23"/>
      <c r="G24" s="23"/>
      <c r="H24" s="23"/>
    </row>
    <row r="25" spans="2:8" x14ac:dyDescent="0.25">
      <c r="B25" s="18" t="s">
        <v>25</v>
      </c>
      <c r="C25" s="4"/>
      <c r="D25" s="4"/>
      <c r="E25" s="5"/>
      <c r="F25" s="23"/>
      <c r="G25" s="23"/>
      <c r="H25" s="23"/>
    </row>
    <row r="26" spans="2:8" x14ac:dyDescent="0.25">
      <c r="B26" s="10" t="s">
        <v>16</v>
      </c>
      <c r="C26" s="4"/>
      <c r="D26" s="4"/>
      <c r="E26" s="5"/>
      <c r="F26" s="23"/>
      <c r="G26" s="23"/>
      <c r="H26" s="23"/>
    </row>
    <row r="28" spans="2:8" x14ac:dyDescent="0.25">
      <c r="B28" s="31"/>
      <c r="C28" s="31"/>
      <c r="D28" s="31"/>
      <c r="E28" s="31"/>
      <c r="F28" s="31"/>
      <c r="G28" s="31"/>
      <c r="H28" s="31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183"/>
  <sheetViews>
    <sheetView topLeftCell="B7" workbookViewId="0">
      <selection activeCell="O5" sqref="O5"/>
    </sheetView>
  </sheetViews>
  <sheetFormatPr defaultRowHeight="15" x14ac:dyDescent="0.25"/>
  <cols>
    <col min="2" max="2" width="12" style="32" customWidth="1"/>
    <col min="3" max="3" width="50.42578125" bestFit="1" customWidth="1"/>
    <col min="4" max="6" width="25.28515625" customWidth="1"/>
    <col min="7" max="7" width="15.7109375" style="117" customWidth="1"/>
    <col min="8" max="8" width="11.7109375" bestFit="1" customWidth="1"/>
    <col min="10" max="10" width="11.7109375" bestFit="1" customWidth="1"/>
  </cols>
  <sheetData>
    <row r="1" spans="2:10" ht="18" x14ac:dyDescent="0.25">
      <c r="B1" s="113"/>
      <c r="C1" s="2"/>
      <c r="D1" s="2"/>
      <c r="E1" s="2"/>
      <c r="F1" s="2"/>
      <c r="G1" s="114"/>
    </row>
    <row r="2" spans="2:10" ht="18" customHeight="1" x14ac:dyDescent="0.25">
      <c r="B2" s="230" t="s">
        <v>10</v>
      </c>
      <c r="C2" s="234"/>
      <c r="D2" s="234"/>
      <c r="E2" s="234"/>
      <c r="F2" s="234"/>
      <c r="G2" s="234"/>
    </row>
    <row r="3" spans="2:10" ht="18" x14ac:dyDescent="0.25">
      <c r="B3" s="113"/>
      <c r="C3" s="2"/>
      <c r="D3" s="2"/>
      <c r="E3" s="2"/>
      <c r="F3" s="2"/>
      <c r="G3" s="114"/>
    </row>
    <row r="4" spans="2:10" ht="15.75" x14ac:dyDescent="0.25">
      <c r="B4" s="235" t="s">
        <v>63</v>
      </c>
      <c r="C4" s="235"/>
      <c r="D4" s="235"/>
      <c r="E4" s="235"/>
      <c r="F4" s="235"/>
      <c r="G4" s="235"/>
    </row>
    <row r="5" spans="2:10" ht="18" x14ac:dyDescent="0.25">
      <c r="B5" s="113"/>
      <c r="C5" s="2"/>
      <c r="D5" s="2"/>
      <c r="E5" s="2"/>
      <c r="F5" s="2"/>
      <c r="G5" s="114"/>
    </row>
    <row r="6" spans="2:10" ht="25.5" x14ac:dyDescent="0.25">
      <c r="B6" s="236" t="s">
        <v>7</v>
      </c>
      <c r="C6" s="237"/>
      <c r="D6" s="123" t="s">
        <v>80</v>
      </c>
      <c r="E6" s="123" t="s">
        <v>81</v>
      </c>
      <c r="F6" s="123" t="s">
        <v>130</v>
      </c>
      <c r="G6" s="124" t="s">
        <v>58</v>
      </c>
    </row>
    <row r="7" spans="2:10" s="30" customFormat="1" ht="15.75" customHeight="1" x14ac:dyDescent="0.2">
      <c r="B7" s="238">
        <v>1</v>
      </c>
      <c r="C7" s="239"/>
      <c r="D7" s="125">
        <v>2</v>
      </c>
      <c r="E7" s="125">
        <v>3</v>
      </c>
      <c r="F7" s="125">
        <v>4</v>
      </c>
      <c r="G7" s="126" t="s">
        <v>52</v>
      </c>
    </row>
    <row r="8" spans="2:10" s="115" customFormat="1" ht="15" customHeight="1" x14ac:dyDescent="0.2">
      <c r="B8" s="127"/>
      <c r="C8" s="148" t="s">
        <v>117</v>
      </c>
      <c r="D8" s="120">
        <f>D9</f>
        <v>4723221</v>
      </c>
      <c r="E8" s="120">
        <f>E9</f>
        <v>4723221</v>
      </c>
      <c r="F8" s="120">
        <v>4566026.04</v>
      </c>
      <c r="G8" s="119">
        <v>96.67</v>
      </c>
    </row>
    <row r="9" spans="2:10" s="115" customFormat="1" x14ac:dyDescent="0.2">
      <c r="B9" s="121"/>
      <c r="C9" s="148" t="s">
        <v>118</v>
      </c>
      <c r="D9" s="120">
        <f>D10+D12+D15+D17+D19+D21</f>
        <v>4723221</v>
      </c>
      <c r="E9" s="120">
        <f>E10+E12+E15+E17+E19+E21</f>
        <v>4723221</v>
      </c>
      <c r="F9" s="120">
        <v>4566026.04</v>
      </c>
      <c r="G9" s="119">
        <v>96.67</v>
      </c>
    </row>
    <row r="10" spans="2:10" s="115" customFormat="1" x14ac:dyDescent="0.2">
      <c r="B10" s="131" t="s">
        <v>119</v>
      </c>
      <c r="C10" s="149" t="s">
        <v>135</v>
      </c>
      <c r="D10" s="132">
        <f>D11</f>
        <v>2366980</v>
      </c>
      <c r="E10" s="132">
        <f>E11</f>
        <v>2366980</v>
      </c>
      <c r="F10" s="132">
        <f t="shared" ref="F10:G10" si="0">F11</f>
        <v>2293945.5699999998</v>
      </c>
      <c r="G10" s="132">
        <f t="shared" si="0"/>
        <v>96.91</v>
      </c>
    </row>
    <row r="11" spans="2:10" s="115" customFormat="1" x14ac:dyDescent="0.2">
      <c r="B11" s="75" t="s">
        <v>120</v>
      </c>
      <c r="C11" s="150" t="s">
        <v>136</v>
      </c>
      <c r="D11" s="134">
        <v>2366980</v>
      </c>
      <c r="E11" s="134">
        <v>2366980</v>
      </c>
      <c r="F11" s="134">
        <v>2293945.5699999998</v>
      </c>
      <c r="G11" s="135">
        <v>96.91</v>
      </c>
    </row>
    <row r="12" spans="2:10" s="115" customFormat="1" x14ac:dyDescent="0.2">
      <c r="B12" s="131" t="s">
        <v>121</v>
      </c>
      <c r="C12" s="149" t="s">
        <v>137</v>
      </c>
      <c r="D12" s="132">
        <f>D13+D14</f>
        <v>676241</v>
      </c>
      <c r="E12" s="132">
        <f>E13+E14</f>
        <v>676241</v>
      </c>
      <c r="F12" s="132">
        <f t="shared" ref="F12:G12" si="1">F13+F14</f>
        <v>663356.05000000005</v>
      </c>
      <c r="G12" s="132">
        <f t="shared" si="1"/>
        <v>197.01</v>
      </c>
    </row>
    <row r="13" spans="2:10" s="115" customFormat="1" x14ac:dyDescent="0.2">
      <c r="B13" s="75" t="s">
        <v>122</v>
      </c>
      <c r="C13" s="150" t="s">
        <v>138</v>
      </c>
      <c r="D13" s="134">
        <v>228920</v>
      </c>
      <c r="E13" s="134">
        <v>228920</v>
      </c>
      <c r="F13" s="134">
        <v>228389</v>
      </c>
      <c r="G13" s="135">
        <v>99.77</v>
      </c>
    </row>
    <row r="14" spans="2:10" s="115" customFormat="1" x14ac:dyDescent="0.2">
      <c r="B14" s="75" t="s">
        <v>123</v>
      </c>
      <c r="C14" s="150" t="s">
        <v>139</v>
      </c>
      <c r="D14" s="134">
        <v>447321</v>
      </c>
      <c r="E14" s="134">
        <v>447321</v>
      </c>
      <c r="F14" s="134">
        <v>434967.05</v>
      </c>
      <c r="G14" s="135">
        <v>97.24</v>
      </c>
    </row>
    <row r="15" spans="2:10" s="115" customFormat="1" x14ac:dyDescent="0.2">
      <c r="B15" s="131" t="s">
        <v>124</v>
      </c>
      <c r="C15" s="149" t="s">
        <v>140</v>
      </c>
      <c r="D15" s="132">
        <f>D16</f>
        <v>30000</v>
      </c>
      <c r="E15" s="132">
        <f t="shared" ref="E15:G15" si="2">E16</f>
        <v>30000</v>
      </c>
      <c r="F15" s="132">
        <f t="shared" si="2"/>
        <v>33333.14</v>
      </c>
      <c r="G15" s="132">
        <f t="shared" si="2"/>
        <v>111.11</v>
      </c>
      <c r="J15" s="130"/>
    </row>
    <row r="16" spans="2:10" s="115" customFormat="1" x14ac:dyDescent="0.2">
      <c r="B16" s="75" t="s">
        <v>125</v>
      </c>
      <c r="C16" s="150" t="s">
        <v>140</v>
      </c>
      <c r="D16" s="134">
        <v>30000</v>
      </c>
      <c r="E16" s="134">
        <v>30000</v>
      </c>
      <c r="F16" s="134">
        <v>33333.14</v>
      </c>
      <c r="G16" s="135">
        <v>111.11</v>
      </c>
      <c r="J16" s="130"/>
    </row>
    <row r="17" spans="2:11" s="115" customFormat="1" x14ac:dyDescent="0.2">
      <c r="B17" s="131" t="s">
        <v>126</v>
      </c>
      <c r="C17" s="149" t="s">
        <v>141</v>
      </c>
      <c r="D17" s="132">
        <f>D18</f>
        <v>1315200</v>
      </c>
      <c r="E17" s="132">
        <f t="shared" ref="E17:G17" si="3">E18</f>
        <v>1315200</v>
      </c>
      <c r="F17" s="132">
        <f t="shared" si="3"/>
        <v>1278385.79</v>
      </c>
      <c r="G17" s="132">
        <f t="shared" si="3"/>
        <v>97.2</v>
      </c>
    </row>
    <row r="18" spans="2:11" s="115" customFormat="1" x14ac:dyDescent="0.2">
      <c r="B18" s="75" t="s">
        <v>127</v>
      </c>
      <c r="C18" s="150" t="s">
        <v>142</v>
      </c>
      <c r="D18" s="134">
        <v>1315200</v>
      </c>
      <c r="E18" s="134">
        <v>1315200</v>
      </c>
      <c r="F18" s="134">
        <v>1278385.79</v>
      </c>
      <c r="G18" s="135">
        <v>97.2</v>
      </c>
    </row>
    <row r="19" spans="2:11" s="115" customFormat="1" x14ac:dyDescent="0.2">
      <c r="B19" s="131" t="s">
        <v>128</v>
      </c>
      <c r="C19" s="149" t="s">
        <v>143</v>
      </c>
      <c r="D19" s="132">
        <f>D20</f>
        <v>328800</v>
      </c>
      <c r="E19" s="132">
        <f>E20</f>
        <v>328800</v>
      </c>
      <c r="F19" s="132">
        <f t="shared" ref="F19:G19" si="4">F20</f>
        <v>297005.49</v>
      </c>
      <c r="G19" s="132">
        <f t="shared" si="4"/>
        <v>90.33</v>
      </c>
      <c r="H19" s="128"/>
    </row>
    <row r="20" spans="2:11" s="115" customFormat="1" x14ac:dyDescent="0.2">
      <c r="B20" s="75" t="s">
        <v>129</v>
      </c>
      <c r="C20" s="150" t="s">
        <v>144</v>
      </c>
      <c r="D20" s="134">
        <f>D71</f>
        <v>328800</v>
      </c>
      <c r="E20" s="134">
        <f>E71</f>
        <v>328800</v>
      </c>
      <c r="F20" s="134">
        <v>297005.49</v>
      </c>
      <c r="G20" s="135">
        <v>90.33</v>
      </c>
    </row>
    <row r="21" spans="2:11" s="115" customFormat="1" x14ac:dyDescent="0.2">
      <c r="B21" s="131" t="s">
        <v>131</v>
      </c>
      <c r="C21" s="149" t="s">
        <v>145</v>
      </c>
      <c r="D21" s="132">
        <v>6000</v>
      </c>
      <c r="E21" s="132">
        <v>6000</v>
      </c>
      <c r="F21" s="132"/>
      <c r="G21" s="133"/>
    </row>
    <row r="22" spans="2:11" s="115" customFormat="1" ht="25.5" x14ac:dyDescent="0.2">
      <c r="B22" s="75" t="s">
        <v>132</v>
      </c>
      <c r="C22" s="150" t="s">
        <v>146</v>
      </c>
      <c r="D22" s="134">
        <v>3000</v>
      </c>
      <c r="E22" s="134">
        <v>3000</v>
      </c>
      <c r="F22" s="134"/>
      <c r="G22" s="135"/>
    </row>
    <row r="23" spans="2:11" s="115" customFormat="1" x14ac:dyDescent="0.2">
      <c r="B23" s="75" t="s">
        <v>133</v>
      </c>
      <c r="C23" s="150" t="s">
        <v>147</v>
      </c>
      <c r="D23" s="134">
        <v>3000</v>
      </c>
      <c r="E23" s="134">
        <v>3000</v>
      </c>
      <c r="F23" s="134"/>
      <c r="G23" s="135"/>
    </row>
    <row r="24" spans="2:11" s="115" customFormat="1" x14ac:dyDescent="0.2">
      <c r="B24" s="136">
        <v>155001</v>
      </c>
      <c r="C24" s="151" t="s">
        <v>149</v>
      </c>
      <c r="D24" s="137">
        <f>D25+D87+D103+D116+D125+D139+D162+D173</f>
        <v>4723221</v>
      </c>
      <c r="E24" s="137">
        <f>E25+E87+E103+E116+E125+E139+E162+E173</f>
        <v>4723221</v>
      </c>
      <c r="F24" s="137">
        <v>4566026.04</v>
      </c>
      <c r="G24" s="138">
        <v>96.67</v>
      </c>
      <c r="H24" s="130"/>
    </row>
    <row r="25" spans="2:11" s="115" customFormat="1" x14ac:dyDescent="0.2">
      <c r="B25" s="144">
        <v>15500101</v>
      </c>
      <c r="C25" s="152" t="s">
        <v>148</v>
      </c>
      <c r="D25" s="145">
        <f>D26+D40+D47+D53+D71+D80</f>
        <v>3578905</v>
      </c>
      <c r="E25" s="145">
        <f>E26+E40+E47+E53+E71+E80</f>
        <v>3578905</v>
      </c>
      <c r="F25" s="145">
        <v>3454878.82</v>
      </c>
      <c r="G25" s="146">
        <v>96.53</v>
      </c>
      <c r="H25" s="130"/>
      <c r="I25" s="130"/>
      <c r="J25" s="130"/>
      <c r="K25" s="130"/>
    </row>
    <row r="26" spans="2:11" s="115" customFormat="1" x14ac:dyDescent="0.2">
      <c r="B26" s="131" t="s">
        <v>134</v>
      </c>
      <c r="C26" s="173" t="s">
        <v>135</v>
      </c>
      <c r="D26" s="174">
        <f>D27</f>
        <v>1862205</v>
      </c>
      <c r="E26" s="174">
        <f t="shared" ref="E26:G26" si="5">E27</f>
        <v>1862205</v>
      </c>
      <c r="F26" s="174">
        <f t="shared" si="5"/>
        <v>1799454.15</v>
      </c>
      <c r="G26" s="174">
        <f t="shared" si="5"/>
        <v>96.63</v>
      </c>
    </row>
    <row r="27" spans="2:11" s="115" customFormat="1" x14ac:dyDescent="0.2">
      <c r="B27" s="75" t="s">
        <v>120</v>
      </c>
      <c r="C27" s="179" t="s">
        <v>150</v>
      </c>
      <c r="D27" s="180">
        <v>1862205</v>
      </c>
      <c r="E27" s="180">
        <v>1862205</v>
      </c>
      <c r="F27" s="180">
        <v>1799454.15</v>
      </c>
      <c r="G27" s="181">
        <v>96.63</v>
      </c>
      <c r="H27" s="130"/>
    </row>
    <row r="28" spans="2:11" s="115" customFormat="1" x14ac:dyDescent="0.2">
      <c r="B28" s="10">
        <v>31</v>
      </c>
      <c r="C28" s="153" t="s">
        <v>5</v>
      </c>
      <c r="D28" s="139">
        <v>1078030</v>
      </c>
      <c r="E28" s="139">
        <v>1078030</v>
      </c>
      <c r="F28" s="139">
        <v>1043085.41</v>
      </c>
      <c r="G28" s="140">
        <v>96.76</v>
      </c>
    </row>
    <row r="29" spans="2:11" x14ac:dyDescent="0.25">
      <c r="B29" s="129">
        <v>311</v>
      </c>
      <c r="C29" s="153" t="s">
        <v>37</v>
      </c>
      <c r="D29" s="139">
        <v>831900</v>
      </c>
      <c r="E29" s="139">
        <v>831900</v>
      </c>
      <c r="F29" s="139">
        <v>808314.85</v>
      </c>
      <c r="G29" s="140">
        <v>97.16</v>
      </c>
    </row>
    <row r="30" spans="2:11" x14ac:dyDescent="0.25">
      <c r="B30" s="129">
        <v>311</v>
      </c>
      <c r="C30" s="153" t="s">
        <v>151</v>
      </c>
      <c r="D30" s="139">
        <v>138130</v>
      </c>
      <c r="E30" s="139">
        <v>138130</v>
      </c>
      <c r="F30" s="139">
        <v>129638.56</v>
      </c>
      <c r="G30" s="140">
        <v>93.85</v>
      </c>
    </row>
    <row r="31" spans="2:11" x14ac:dyDescent="0.25">
      <c r="B31" s="129">
        <v>313</v>
      </c>
      <c r="C31" s="153" t="s">
        <v>152</v>
      </c>
      <c r="D31" s="139">
        <v>108000</v>
      </c>
      <c r="E31" s="139">
        <v>108000</v>
      </c>
      <c r="F31" s="139">
        <v>105132</v>
      </c>
      <c r="G31" s="140">
        <v>97.34</v>
      </c>
    </row>
    <row r="32" spans="2:11" x14ac:dyDescent="0.25">
      <c r="B32" s="129">
        <v>32</v>
      </c>
      <c r="C32" s="153" t="s">
        <v>154</v>
      </c>
      <c r="D32" s="139">
        <v>768675</v>
      </c>
      <c r="E32" s="139">
        <v>768675</v>
      </c>
      <c r="F32" s="139">
        <v>742460.18</v>
      </c>
      <c r="G32" s="140">
        <v>96.59</v>
      </c>
    </row>
    <row r="33" spans="2:7" x14ac:dyDescent="0.25">
      <c r="B33" s="129">
        <v>321</v>
      </c>
      <c r="C33" s="153" t="s">
        <v>153</v>
      </c>
      <c r="D33" s="139">
        <v>16670</v>
      </c>
      <c r="E33" s="139">
        <v>16670</v>
      </c>
      <c r="F33" s="139">
        <v>16871.68</v>
      </c>
      <c r="G33" s="140">
        <v>101.21</v>
      </c>
    </row>
    <row r="34" spans="2:7" x14ac:dyDescent="0.25">
      <c r="B34" s="122">
        <v>322</v>
      </c>
      <c r="C34" s="153" t="s">
        <v>155</v>
      </c>
      <c r="D34" s="139">
        <v>29195</v>
      </c>
      <c r="E34" s="139">
        <v>29195</v>
      </c>
      <c r="F34" s="139">
        <v>33046.99</v>
      </c>
      <c r="G34" s="140">
        <v>113.19</v>
      </c>
    </row>
    <row r="35" spans="2:7" x14ac:dyDescent="0.25">
      <c r="B35" s="122">
        <v>323</v>
      </c>
      <c r="C35" s="153" t="s">
        <v>156</v>
      </c>
      <c r="D35" s="139">
        <v>672360</v>
      </c>
      <c r="E35" s="139">
        <v>672360</v>
      </c>
      <c r="F35" s="139">
        <v>639371.93000000005</v>
      </c>
      <c r="G35" s="140">
        <v>95.09</v>
      </c>
    </row>
    <row r="36" spans="2:7" x14ac:dyDescent="0.25">
      <c r="B36" s="122">
        <v>324</v>
      </c>
      <c r="C36" s="153" t="s">
        <v>157</v>
      </c>
      <c r="D36" s="139">
        <v>19800</v>
      </c>
      <c r="E36" s="139">
        <v>19800</v>
      </c>
      <c r="F36" s="139">
        <v>18610.22</v>
      </c>
      <c r="G36" s="140">
        <v>93.99</v>
      </c>
    </row>
    <row r="37" spans="2:7" x14ac:dyDescent="0.25">
      <c r="B37" s="122">
        <v>329</v>
      </c>
      <c r="C37" s="153" t="s">
        <v>158</v>
      </c>
      <c r="D37" s="139">
        <v>30650</v>
      </c>
      <c r="E37" s="139">
        <v>30650</v>
      </c>
      <c r="F37" s="139">
        <v>34559.360000000001</v>
      </c>
      <c r="G37" s="140">
        <v>112.75</v>
      </c>
    </row>
    <row r="38" spans="2:7" x14ac:dyDescent="0.25">
      <c r="B38" s="122">
        <v>42</v>
      </c>
      <c r="C38" s="153" t="s">
        <v>159</v>
      </c>
      <c r="D38" s="139">
        <v>15500</v>
      </c>
      <c r="E38" s="139">
        <v>15500</v>
      </c>
      <c r="F38" s="139">
        <v>13908.56</v>
      </c>
      <c r="G38" s="140">
        <v>89.73</v>
      </c>
    </row>
    <row r="39" spans="2:7" x14ac:dyDescent="0.25">
      <c r="B39" s="122">
        <v>422</v>
      </c>
      <c r="C39" s="153" t="s">
        <v>160</v>
      </c>
      <c r="D39" s="139">
        <v>15500</v>
      </c>
      <c r="E39" s="139">
        <v>15500</v>
      </c>
      <c r="F39" s="139">
        <v>13908.56</v>
      </c>
      <c r="G39" s="140">
        <v>89.73</v>
      </c>
    </row>
    <row r="40" spans="2:7" x14ac:dyDescent="0.25">
      <c r="B40" s="175" t="s">
        <v>121</v>
      </c>
      <c r="C40" s="176" t="s">
        <v>137</v>
      </c>
      <c r="D40" s="174">
        <f>D41</f>
        <v>84700</v>
      </c>
      <c r="E40" s="174">
        <f t="shared" ref="E40:G40" si="6">E41</f>
        <v>84700</v>
      </c>
      <c r="F40" s="174">
        <f t="shared" si="6"/>
        <v>84289</v>
      </c>
      <c r="G40" s="174">
        <f t="shared" si="6"/>
        <v>99.51</v>
      </c>
    </row>
    <row r="41" spans="2:7" x14ac:dyDescent="0.25">
      <c r="B41" s="182" t="s">
        <v>122</v>
      </c>
      <c r="C41" s="179" t="s">
        <v>138</v>
      </c>
      <c r="D41" s="180">
        <v>84700</v>
      </c>
      <c r="E41" s="180">
        <v>84700</v>
      </c>
      <c r="F41" s="180">
        <v>84289</v>
      </c>
      <c r="G41" s="181">
        <v>99.51</v>
      </c>
    </row>
    <row r="42" spans="2:7" x14ac:dyDescent="0.25">
      <c r="B42" s="122">
        <v>32</v>
      </c>
      <c r="C42" s="153" t="s">
        <v>12</v>
      </c>
      <c r="D42" s="139">
        <v>65200</v>
      </c>
      <c r="E42" s="139">
        <v>65200</v>
      </c>
      <c r="F42" s="139">
        <v>65089</v>
      </c>
      <c r="G42" s="140">
        <v>99.83</v>
      </c>
    </row>
    <row r="43" spans="2:7" x14ac:dyDescent="0.25">
      <c r="B43" s="122">
        <v>321</v>
      </c>
      <c r="C43" s="153" t="s">
        <v>153</v>
      </c>
      <c r="D43" s="141">
        <v>800</v>
      </c>
      <c r="E43" s="141">
        <v>800</v>
      </c>
      <c r="F43" s="141">
        <v>800</v>
      </c>
      <c r="G43" s="140">
        <v>100</v>
      </c>
    </row>
    <row r="44" spans="2:7" x14ac:dyDescent="0.25">
      <c r="B44" s="122">
        <v>323</v>
      </c>
      <c r="C44" s="153" t="s">
        <v>161</v>
      </c>
      <c r="D44" s="139">
        <v>64400</v>
      </c>
      <c r="E44" s="139">
        <v>64400</v>
      </c>
      <c r="F44" s="139">
        <v>64289</v>
      </c>
      <c r="G44" s="140">
        <v>99.83</v>
      </c>
    </row>
    <row r="45" spans="2:7" x14ac:dyDescent="0.25">
      <c r="B45" s="129">
        <v>41</v>
      </c>
      <c r="C45" s="153" t="s">
        <v>163</v>
      </c>
      <c r="D45" s="139">
        <v>19500</v>
      </c>
      <c r="E45" s="139">
        <v>19500</v>
      </c>
      <c r="F45" s="139">
        <v>19200</v>
      </c>
      <c r="G45" s="140">
        <v>98.46</v>
      </c>
    </row>
    <row r="46" spans="2:7" x14ac:dyDescent="0.25">
      <c r="B46" s="129">
        <v>412</v>
      </c>
      <c r="C46" s="153" t="s">
        <v>164</v>
      </c>
      <c r="D46" s="139">
        <v>19500</v>
      </c>
      <c r="E46" s="139">
        <v>19500</v>
      </c>
      <c r="F46" s="139">
        <v>19200</v>
      </c>
      <c r="G46" s="140">
        <v>98.46</v>
      </c>
    </row>
    <row r="47" spans="2:7" x14ac:dyDescent="0.25">
      <c r="B47" s="175" t="s">
        <v>124</v>
      </c>
      <c r="C47" s="176" t="s">
        <v>140</v>
      </c>
      <c r="D47" s="174">
        <f>D48</f>
        <v>15000</v>
      </c>
      <c r="E47" s="174">
        <f t="shared" ref="E47:G47" si="7">E48</f>
        <v>15000</v>
      </c>
      <c r="F47" s="174">
        <f t="shared" si="7"/>
        <v>27983.14</v>
      </c>
      <c r="G47" s="174">
        <f t="shared" si="7"/>
        <v>186.55</v>
      </c>
    </row>
    <row r="48" spans="2:7" x14ac:dyDescent="0.25">
      <c r="B48" s="182" t="s">
        <v>125</v>
      </c>
      <c r="C48" s="179" t="s">
        <v>140</v>
      </c>
      <c r="D48" s="180">
        <v>15000</v>
      </c>
      <c r="E48" s="180">
        <v>15000</v>
      </c>
      <c r="F48" s="180">
        <v>27983.14</v>
      </c>
      <c r="G48" s="181">
        <v>186.55</v>
      </c>
    </row>
    <row r="49" spans="2:7" x14ac:dyDescent="0.25">
      <c r="B49" s="129">
        <v>32</v>
      </c>
      <c r="C49" s="153" t="s">
        <v>12</v>
      </c>
      <c r="D49" s="139">
        <v>15000</v>
      </c>
      <c r="E49" s="139">
        <v>15000</v>
      </c>
      <c r="F49" s="139">
        <v>13128.14</v>
      </c>
      <c r="G49" s="140">
        <v>87.52</v>
      </c>
    </row>
    <row r="50" spans="2:7" x14ac:dyDescent="0.25">
      <c r="B50" s="129">
        <v>323</v>
      </c>
      <c r="C50" s="153" t="s">
        <v>156</v>
      </c>
      <c r="D50" s="139">
        <v>15000</v>
      </c>
      <c r="E50" s="139">
        <v>15000</v>
      </c>
      <c r="F50" s="139">
        <v>13128.14</v>
      </c>
      <c r="G50" s="140">
        <v>87.52</v>
      </c>
    </row>
    <row r="51" spans="2:7" x14ac:dyDescent="0.25">
      <c r="B51" s="129">
        <v>42</v>
      </c>
      <c r="C51" s="153" t="s">
        <v>159</v>
      </c>
      <c r="D51" s="142"/>
      <c r="E51" s="142"/>
      <c r="F51" s="139">
        <v>14855</v>
      </c>
      <c r="G51" s="143"/>
    </row>
    <row r="52" spans="2:7" x14ac:dyDescent="0.25">
      <c r="B52" s="129">
        <v>422</v>
      </c>
      <c r="C52" s="153" t="s">
        <v>160</v>
      </c>
      <c r="D52" s="142"/>
      <c r="E52" s="142"/>
      <c r="F52" s="139">
        <v>14855</v>
      </c>
      <c r="G52" s="143"/>
    </row>
    <row r="53" spans="2:7" x14ac:dyDescent="0.25">
      <c r="B53" s="175" t="s">
        <v>126</v>
      </c>
      <c r="C53" s="176" t="s">
        <v>141</v>
      </c>
      <c r="D53" s="174">
        <f>D54</f>
        <v>1282200</v>
      </c>
      <c r="E53" s="174">
        <f t="shared" ref="E53:G53" si="8">E54</f>
        <v>1282200</v>
      </c>
      <c r="F53" s="174">
        <f t="shared" si="8"/>
        <v>1246147.04</v>
      </c>
      <c r="G53" s="174">
        <f t="shared" si="8"/>
        <v>97.19</v>
      </c>
    </row>
    <row r="54" spans="2:7" x14ac:dyDescent="0.25">
      <c r="B54" s="182" t="s">
        <v>127</v>
      </c>
      <c r="C54" s="179" t="s">
        <v>141</v>
      </c>
      <c r="D54" s="180">
        <v>1282200</v>
      </c>
      <c r="E54" s="180">
        <v>1282200</v>
      </c>
      <c r="F54" s="180">
        <v>1246147.04</v>
      </c>
      <c r="G54" s="181">
        <v>97.19</v>
      </c>
    </row>
    <row r="55" spans="2:7" x14ac:dyDescent="0.25">
      <c r="B55" s="129">
        <v>31</v>
      </c>
      <c r="C55" s="153" t="s">
        <v>5</v>
      </c>
      <c r="D55" s="139">
        <v>356500</v>
      </c>
      <c r="E55" s="139">
        <v>356500</v>
      </c>
      <c r="F55" s="139">
        <v>346797.16</v>
      </c>
      <c r="G55" s="140">
        <v>97.28</v>
      </c>
    </row>
    <row r="56" spans="2:7" x14ac:dyDescent="0.25">
      <c r="B56" s="129">
        <v>311</v>
      </c>
      <c r="C56" s="153" t="s">
        <v>37</v>
      </c>
      <c r="D56" s="139">
        <v>270000</v>
      </c>
      <c r="E56" s="139">
        <v>270000</v>
      </c>
      <c r="F56" s="139">
        <v>260170.65</v>
      </c>
      <c r="G56" s="140">
        <v>96.36</v>
      </c>
    </row>
    <row r="57" spans="2:7" x14ac:dyDescent="0.25">
      <c r="B57" s="129">
        <v>312</v>
      </c>
      <c r="C57" s="153" t="s">
        <v>151</v>
      </c>
      <c r="D57" s="139">
        <v>24500</v>
      </c>
      <c r="E57" s="139">
        <v>24500</v>
      </c>
      <c r="F57" s="139">
        <v>24394.080000000002</v>
      </c>
      <c r="G57" s="140">
        <v>99.57</v>
      </c>
    </row>
    <row r="58" spans="2:7" x14ac:dyDescent="0.25">
      <c r="B58" s="129">
        <v>313</v>
      </c>
      <c r="C58" s="153" t="s">
        <v>167</v>
      </c>
      <c r="D58" s="139">
        <v>62000</v>
      </c>
      <c r="E58" s="139">
        <v>62000</v>
      </c>
      <c r="F58" s="139">
        <v>62232.43</v>
      </c>
      <c r="G58" s="140">
        <v>100.37</v>
      </c>
    </row>
    <row r="59" spans="2:7" x14ac:dyDescent="0.25">
      <c r="B59" s="129">
        <v>32</v>
      </c>
      <c r="C59" s="153" t="s">
        <v>12</v>
      </c>
      <c r="D59" s="139">
        <v>846900</v>
      </c>
      <c r="E59" s="139">
        <v>846900</v>
      </c>
      <c r="F59" s="139">
        <v>835416.86</v>
      </c>
      <c r="G59" s="140">
        <v>98.64</v>
      </c>
    </row>
    <row r="60" spans="2:7" x14ac:dyDescent="0.25">
      <c r="B60" s="129">
        <v>321</v>
      </c>
      <c r="C60" s="153" t="s">
        <v>153</v>
      </c>
      <c r="D60" s="139">
        <v>34300</v>
      </c>
      <c r="E60" s="139">
        <v>34300</v>
      </c>
      <c r="F60" s="139">
        <v>32860.120000000003</v>
      </c>
      <c r="G60" s="140">
        <v>95.8</v>
      </c>
    </row>
    <row r="61" spans="2:7" x14ac:dyDescent="0.25">
      <c r="B61" s="129">
        <v>322</v>
      </c>
      <c r="C61" s="153" t="s">
        <v>168</v>
      </c>
      <c r="D61" s="139">
        <v>44000</v>
      </c>
      <c r="E61" s="139">
        <v>44000</v>
      </c>
      <c r="F61" s="139">
        <v>43517.47</v>
      </c>
      <c r="G61" s="140">
        <v>98.9</v>
      </c>
    </row>
    <row r="62" spans="2:7" x14ac:dyDescent="0.25">
      <c r="B62" s="129">
        <v>323</v>
      </c>
      <c r="C62" s="153" t="s">
        <v>161</v>
      </c>
      <c r="D62" s="139">
        <v>682700</v>
      </c>
      <c r="E62" s="139">
        <v>682700</v>
      </c>
      <c r="F62" s="139">
        <v>673739.02</v>
      </c>
      <c r="G62" s="140">
        <v>98.69</v>
      </c>
    </row>
    <row r="63" spans="2:7" x14ac:dyDescent="0.25">
      <c r="B63" s="129">
        <v>324</v>
      </c>
      <c r="C63" s="153" t="s">
        <v>157</v>
      </c>
      <c r="D63" s="139">
        <v>29000</v>
      </c>
      <c r="E63" s="139">
        <v>29000</v>
      </c>
      <c r="F63" s="139">
        <v>28461.18</v>
      </c>
      <c r="G63" s="140">
        <v>98.14</v>
      </c>
    </row>
    <row r="64" spans="2:7" x14ac:dyDescent="0.25">
      <c r="B64" s="129">
        <v>329</v>
      </c>
      <c r="C64" s="153" t="s">
        <v>162</v>
      </c>
      <c r="D64" s="139">
        <v>56900</v>
      </c>
      <c r="E64" s="139">
        <v>56900</v>
      </c>
      <c r="F64" s="139">
        <v>56839.07</v>
      </c>
      <c r="G64" s="140">
        <v>99.89</v>
      </c>
    </row>
    <row r="65" spans="2:7" x14ac:dyDescent="0.25">
      <c r="B65" s="122">
        <v>34</v>
      </c>
      <c r="C65" s="153" t="s">
        <v>169</v>
      </c>
      <c r="D65" s="139">
        <v>13000</v>
      </c>
      <c r="E65" s="139">
        <v>13000</v>
      </c>
      <c r="F65" s="139">
        <v>10281.83</v>
      </c>
      <c r="G65" s="140">
        <v>79.09</v>
      </c>
    </row>
    <row r="66" spans="2:7" x14ac:dyDescent="0.25">
      <c r="B66" s="122">
        <v>343</v>
      </c>
      <c r="C66" s="153" t="s">
        <v>170</v>
      </c>
      <c r="D66" s="139">
        <v>13000</v>
      </c>
      <c r="E66" s="139">
        <v>13000</v>
      </c>
      <c r="F66" s="139">
        <v>10281.83</v>
      </c>
      <c r="G66" s="140">
        <v>79.09</v>
      </c>
    </row>
    <row r="67" spans="2:7" x14ac:dyDescent="0.25">
      <c r="B67" s="122">
        <v>41</v>
      </c>
      <c r="C67" s="153" t="s">
        <v>163</v>
      </c>
      <c r="D67" s="139">
        <v>43000</v>
      </c>
      <c r="E67" s="139">
        <v>43000</v>
      </c>
      <c r="F67" s="139">
        <v>28684.31</v>
      </c>
      <c r="G67" s="140">
        <v>66.709999999999994</v>
      </c>
    </row>
    <row r="68" spans="2:7" x14ac:dyDescent="0.25">
      <c r="B68" s="122">
        <v>412</v>
      </c>
      <c r="C68" s="153" t="s">
        <v>164</v>
      </c>
      <c r="D68" s="139">
        <v>43000</v>
      </c>
      <c r="E68" s="139">
        <v>43000</v>
      </c>
      <c r="F68" s="139">
        <v>28684.31</v>
      </c>
      <c r="G68" s="140">
        <v>66.709999999999994</v>
      </c>
    </row>
    <row r="69" spans="2:7" x14ac:dyDescent="0.25">
      <c r="B69" s="122">
        <v>42</v>
      </c>
      <c r="C69" s="153" t="s">
        <v>165</v>
      </c>
      <c r="D69" s="139">
        <v>22800</v>
      </c>
      <c r="E69" s="139">
        <v>22800</v>
      </c>
      <c r="F69" s="139">
        <v>24966.880000000001</v>
      </c>
      <c r="G69" s="140">
        <v>109.5</v>
      </c>
    </row>
    <row r="70" spans="2:7" x14ac:dyDescent="0.25">
      <c r="B70" s="122">
        <v>422</v>
      </c>
      <c r="C70" s="153" t="s">
        <v>171</v>
      </c>
      <c r="D70" s="139">
        <v>22800</v>
      </c>
      <c r="E70" s="139">
        <v>22800</v>
      </c>
      <c r="F70" s="139">
        <v>24966.880000000001</v>
      </c>
      <c r="G70" s="140">
        <v>109.5</v>
      </c>
    </row>
    <row r="71" spans="2:7" x14ac:dyDescent="0.25">
      <c r="B71" s="175" t="s">
        <v>128</v>
      </c>
      <c r="C71" s="176" t="s">
        <v>172</v>
      </c>
      <c r="D71" s="174">
        <f>D72</f>
        <v>328800</v>
      </c>
      <c r="E71" s="174">
        <f t="shared" ref="E71:G71" si="9">E72</f>
        <v>328800</v>
      </c>
      <c r="F71" s="174">
        <f t="shared" si="9"/>
        <v>297005.49</v>
      </c>
      <c r="G71" s="174">
        <f t="shared" si="9"/>
        <v>90.33</v>
      </c>
    </row>
    <row r="72" spans="2:7" x14ac:dyDescent="0.25">
      <c r="B72" s="182" t="s">
        <v>129</v>
      </c>
      <c r="C72" s="179" t="s">
        <v>144</v>
      </c>
      <c r="D72" s="180">
        <f>D73+D76</f>
        <v>328800</v>
      </c>
      <c r="E72" s="180">
        <f>E73+E76</f>
        <v>328800</v>
      </c>
      <c r="F72" s="180">
        <v>297005.49</v>
      </c>
      <c r="G72" s="181">
        <v>90.33</v>
      </c>
    </row>
    <row r="73" spans="2:7" x14ac:dyDescent="0.25">
      <c r="B73" s="122">
        <v>31</v>
      </c>
      <c r="C73" s="153" t="s">
        <v>5</v>
      </c>
      <c r="D73" s="139">
        <v>81000</v>
      </c>
      <c r="E73" s="139">
        <v>81000</v>
      </c>
      <c r="F73" s="139">
        <v>76512.05</v>
      </c>
      <c r="G73" s="140">
        <v>94.46</v>
      </c>
    </row>
    <row r="74" spans="2:7" x14ac:dyDescent="0.25">
      <c r="B74" s="122">
        <v>311</v>
      </c>
      <c r="C74" s="153" t="s">
        <v>37</v>
      </c>
      <c r="D74" s="139">
        <v>65000</v>
      </c>
      <c r="E74" s="139">
        <v>65000</v>
      </c>
      <c r="F74" s="139">
        <v>64816.74</v>
      </c>
      <c r="G74" s="140">
        <v>99.72</v>
      </c>
    </row>
    <row r="75" spans="2:7" x14ac:dyDescent="0.25">
      <c r="B75" s="122">
        <v>312</v>
      </c>
      <c r="C75" s="153" t="s">
        <v>151</v>
      </c>
      <c r="D75" s="139">
        <v>16000</v>
      </c>
      <c r="E75" s="139">
        <v>16000</v>
      </c>
      <c r="F75" s="139">
        <v>11695.31</v>
      </c>
      <c r="G75" s="140">
        <v>73.099999999999994</v>
      </c>
    </row>
    <row r="76" spans="2:7" x14ac:dyDescent="0.25">
      <c r="B76" s="122">
        <v>32</v>
      </c>
      <c r="C76" s="153" t="s">
        <v>154</v>
      </c>
      <c r="D76" s="139">
        <f>D77+D78+D79</f>
        <v>247800</v>
      </c>
      <c r="E76" s="139">
        <f>E77+E78+E79</f>
        <v>247800</v>
      </c>
      <c r="F76" s="139">
        <v>220493.44</v>
      </c>
      <c r="G76" s="140">
        <v>88.98</v>
      </c>
    </row>
    <row r="77" spans="2:7" x14ac:dyDescent="0.25">
      <c r="B77" s="122">
        <v>322</v>
      </c>
      <c r="C77" s="153" t="s">
        <v>155</v>
      </c>
      <c r="D77" s="139">
        <v>52000</v>
      </c>
      <c r="E77" s="139">
        <v>52000</v>
      </c>
      <c r="F77" s="139">
        <v>52143.360000000001</v>
      </c>
      <c r="G77" s="140">
        <v>100.28</v>
      </c>
    </row>
    <row r="78" spans="2:7" x14ac:dyDescent="0.25">
      <c r="B78" s="122">
        <v>323</v>
      </c>
      <c r="C78" s="153" t="s">
        <v>156</v>
      </c>
      <c r="D78" s="139">
        <v>179800</v>
      </c>
      <c r="E78" s="139">
        <v>179800</v>
      </c>
      <c r="F78" s="139">
        <v>158384.97</v>
      </c>
      <c r="G78" s="140">
        <v>88.09</v>
      </c>
    </row>
    <row r="79" spans="2:7" x14ac:dyDescent="0.25">
      <c r="B79" s="129">
        <v>329</v>
      </c>
      <c r="C79" s="153" t="s">
        <v>162</v>
      </c>
      <c r="D79" s="139">
        <v>16000</v>
      </c>
      <c r="E79" s="139">
        <v>16000</v>
      </c>
      <c r="F79" s="139">
        <v>9965.11</v>
      </c>
      <c r="G79" s="140">
        <v>62.28</v>
      </c>
    </row>
    <row r="80" spans="2:7" x14ac:dyDescent="0.25">
      <c r="B80" s="175" t="s">
        <v>131</v>
      </c>
      <c r="C80" s="176" t="s">
        <v>175</v>
      </c>
      <c r="D80" s="174">
        <f>D81+D84</f>
        <v>6000</v>
      </c>
      <c r="E80" s="174">
        <f>E81+E84</f>
        <v>6000</v>
      </c>
      <c r="F80" s="177"/>
      <c r="G80" s="178"/>
    </row>
    <row r="81" spans="2:7" ht="26.25" x14ac:dyDescent="0.25">
      <c r="B81" s="182" t="s">
        <v>132</v>
      </c>
      <c r="C81" s="179" t="s">
        <v>146</v>
      </c>
      <c r="D81" s="180">
        <v>3000</v>
      </c>
      <c r="E81" s="180">
        <v>3000</v>
      </c>
      <c r="F81" s="183"/>
      <c r="G81" s="184"/>
    </row>
    <row r="82" spans="2:7" x14ac:dyDescent="0.25">
      <c r="B82" s="122">
        <v>32</v>
      </c>
      <c r="C82" s="153" t="s">
        <v>12</v>
      </c>
      <c r="D82" s="139">
        <v>3000</v>
      </c>
      <c r="E82" s="139">
        <v>3000</v>
      </c>
      <c r="F82" s="142"/>
      <c r="G82" s="143"/>
    </row>
    <row r="83" spans="2:7" x14ac:dyDescent="0.25">
      <c r="B83" s="122">
        <v>323</v>
      </c>
      <c r="C83" s="153" t="s">
        <v>161</v>
      </c>
      <c r="D83" s="139">
        <v>3000</v>
      </c>
      <c r="E83" s="139">
        <v>3000</v>
      </c>
      <c r="F83" s="142"/>
      <c r="G83" s="143"/>
    </row>
    <row r="84" spans="2:7" x14ac:dyDescent="0.25">
      <c r="B84" s="182" t="s">
        <v>133</v>
      </c>
      <c r="C84" s="179" t="s">
        <v>176</v>
      </c>
      <c r="D84" s="180">
        <v>3000</v>
      </c>
      <c r="E84" s="180">
        <v>3000</v>
      </c>
      <c r="F84" s="183"/>
      <c r="G84" s="184"/>
    </row>
    <row r="85" spans="2:7" x14ac:dyDescent="0.25">
      <c r="B85" s="122">
        <v>32</v>
      </c>
      <c r="C85" s="153" t="s">
        <v>12</v>
      </c>
      <c r="D85" s="139">
        <v>3000</v>
      </c>
      <c r="E85" s="139">
        <v>3000</v>
      </c>
      <c r="F85" s="142"/>
      <c r="G85" s="143"/>
    </row>
    <row r="86" spans="2:7" x14ac:dyDescent="0.25">
      <c r="B86" s="122">
        <v>323</v>
      </c>
      <c r="C86" s="153" t="s">
        <v>161</v>
      </c>
      <c r="D86" s="139">
        <v>3000</v>
      </c>
      <c r="E86" s="139">
        <v>3000</v>
      </c>
      <c r="F86" s="142"/>
      <c r="G86" s="143"/>
    </row>
    <row r="87" spans="2:7" x14ac:dyDescent="0.25">
      <c r="B87" s="147">
        <v>15500106</v>
      </c>
      <c r="C87" s="152" t="s">
        <v>177</v>
      </c>
      <c r="D87" s="145">
        <v>515700</v>
      </c>
      <c r="E87" s="145">
        <v>515700</v>
      </c>
      <c r="F87" s="145">
        <v>496874.2</v>
      </c>
      <c r="G87" s="146">
        <v>96.35</v>
      </c>
    </row>
    <row r="88" spans="2:7" x14ac:dyDescent="0.25">
      <c r="B88" s="175" t="s">
        <v>119</v>
      </c>
      <c r="C88" s="173" t="s">
        <v>135</v>
      </c>
      <c r="D88" s="174">
        <f>D89</f>
        <v>500700</v>
      </c>
      <c r="E88" s="174">
        <f t="shared" ref="E88:G88" si="10">E89</f>
        <v>500700</v>
      </c>
      <c r="F88" s="174">
        <f t="shared" si="10"/>
        <v>491524.2</v>
      </c>
      <c r="G88" s="174">
        <f t="shared" si="10"/>
        <v>98.17</v>
      </c>
    </row>
    <row r="89" spans="2:7" x14ac:dyDescent="0.25">
      <c r="B89" s="182" t="s">
        <v>120</v>
      </c>
      <c r="C89" s="179" t="s">
        <v>135</v>
      </c>
      <c r="D89" s="180">
        <v>500700</v>
      </c>
      <c r="E89" s="180">
        <v>500700</v>
      </c>
      <c r="F89" s="180">
        <v>491524.2</v>
      </c>
      <c r="G89" s="181">
        <v>98.17</v>
      </c>
    </row>
    <row r="90" spans="2:7" x14ac:dyDescent="0.25">
      <c r="B90" s="122">
        <v>32</v>
      </c>
      <c r="C90" s="153" t="s">
        <v>12</v>
      </c>
      <c r="D90" s="139">
        <v>468200</v>
      </c>
      <c r="E90" s="139">
        <v>468200</v>
      </c>
      <c r="F90" s="139">
        <v>459376.24</v>
      </c>
      <c r="G90" s="140">
        <v>98.12</v>
      </c>
    </row>
    <row r="91" spans="2:7" x14ac:dyDescent="0.25">
      <c r="B91" s="122">
        <v>322</v>
      </c>
      <c r="C91" s="153" t="s">
        <v>155</v>
      </c>
      <c r="D91" s="139">
        <v>6200</v>
      </c>
      <c r="E91" s="139">
        <v>6200</v>
      </c>
      <c r="F91" s="139">
        <v>10601.83</v>
      </c>
      <c r="G91" s="140">
        <v>171</v>
      </c>
    </row>
    <row r="92" spans="2:7" x14ac:dyDescent="0.25">
      <c r="B92" s="122">
        <v>323</v>
      </c>
      <c r="C92" s="153" t="s">
        <v>156</v>
      </c>
      <c r="D92" s="139">
        <v>413000</v>
      </c>
      <c r="E92" s="139">
        <v>413000</v>
      </c>
      <c r="F92" s="139">
        <v>404962.12</v>
      </c>
      <c r="G92" s="140">
        <v>98.05</v>
      </c>
    </row>
    <row r="93" spans="2:7" x14ac:dyDescent="0.25">
      <c r="B93" s="122">
        <v>324</v>
      </c>
      <c r="C93" s="153" t="s">
        <v>157</v>
      </c>
      <c r="D93" s="139">
        <v>15000</v>
      </c>
      <c r="E93" s="139">
        <v>15000</v>
      </c>
      <c r="F93" s="139">
        <v>12430.89</v>
      </c>
      <c r="G93" s="140">
        <v>82.87</v>
      </c>
    </row>
    <row r="94" spans="2:7" x14ac:dyDescent="0.25">
      <c r="B94" s="129">
        <v>329</v>
      </c>
      <c r="C94" s="153" t="s">
        <v>158</v>
      </c>
      <c r="D94" s="139">
        <v>34000</v>
      </c>
      <c r="E94" s="139">
        <v>34000</v>
      </c>
      <c r="F94" s="139">
        <v>31381.4</v>
      </c>
      <c r="G94" s="140">
        <v>92.3</v>
      </c>
    </row>
    <row r="95" spans="2:7" x14ac:dyDescent="0.25">
      <c r="B95" s="129">
        <v>42</v>
      </c>
      <c r="C95" s="153" t="s">
        <v>159</v>
      </c>
      <c r="D95" s="139">
        <v>32500</v>
      </c>
      <c r="E95" s="139">
        <v>32500</v>
      </c>
      <c r="F95" s="139">
        <v>32147.96</v>
      </c>
      <c r="G95" s="140">
        <v>98.92</v>
      </c>
    </row>
    <row r="96" spans="2:7" x14ac:dyDescent="0.25">
      <c r="B96" s="129">
        <v>422</v>
      </c>
      <c r="C96" s="153" t="s">
        <v>160</v>
      </c>
      <c r="D96" s="139">
        <v>10500</v>
      </c>
      <c r="E96" s="139">
        <v>10500</v>
      </c>
      <c r="F96" s="139">
        <v>10003.129999999999</v>
      </c>
      <c r="G96" s="140">
        <v>95.27</v>
      </c>
    </row>
    <row r="97" spans="2:7" x14ac:dyDescent="0.25">
      <c r="B97" s="129">
        <v>424</v>
      </c>
      <c r="C97" s="153" t="s">
        <v>178</v>
      </c>
      <c r="D97" s="139">
        <v>22000</v>
      </c>
      <c r="E97" s="139">
        <v>22000</v>
      </c>
      <c r="F97" s="139">
        <v>22144.83</v>
      </c>
      <c r="G97" s="140">
        <v>100.66</v>
      </c>
    </row>
    <row r="98" spans="2:7" x14ac:dyDescent="0.25">
      <c r="B98" s="175" t="s">
        <v>124</v>
      </c>
      <c r="C98" s="176" t="s">
        <v>179</v>
      </c>
      <c r="D98" s="174">
        <f>D99</f>
        <v>15000</v>
      </c>
      <c r="E98" s="174">
        <f t="shared" ref="E98:F98" si="11">E99</f>
        <v>15000</v>
      </c>
      <c r="F98" s="174">
        <f t="shared" si="11"/>
        <v>5350</v>
      </c>
      <c r="G98" s="174">
        <f>G99</f>
        <v>35.67</v>
      </c>
    </row>
    <row r="99" spans="2:7" x14ac:dyDescent="0.25">
      <c r="B99" s="182" t="s">
        <v>125</v>
      </c>
      <c r="C99" s="179" t="s">
        <v>179</v>
      </c>
      <c r="D99" s="180">
        <v>15000</v>
      </c>
      <c r="E99" s="180">
        <v>15000</v>
      </c>
      <c r="F99" s="180">
        <v>5350</v>
      </c>
      <c r="G99" s="181">
        <v>35.67</v>
      </c>
    </row>
    <row r="100" spans="2:7" x14ac:dyDescent="0.25">
      <c r="B100" s="129">
        <v>32</v>
      </c>
      <c r="C100" s="153" t="s">
        <v>154</v>
      </c>
      <c r="D100" s="139">
        <v>15000</v>
      </c>
      <c r="E100" s="139">
        <v>15000</v>
      </c>
      <c r="F100" s="139">
        <v>5350</v>
      </c>
      <c r="G100" s="140">
        <v>35.67</v>
      </c>
    </row>
    <row r="101" spans="2:7" x14ac:dyDescent="0.25">
      <c r="B101" s="129">
        <v>322</v>
      </c>
      <c r="C101" s="153" t="s">
        <v>168</v>
      </c>
      <c r="D101" s="139">
        <v>7000</v>
      </c>
      <c r="E101" s="139">
        <v>7000</v>
      </c>
      <c r="F101" s="139">
        <v>3402.53</v>
      </c>
      <c r="G101" s="140">
        <v>48.61</v>
      </c>
    </row>
    <row r="102" spans="2:7" x14ac:dyDescent="0.25">
      <c r="B102" s="129">
        <v>323</v>
      </c>
      <c r="C102" s="153" t="s">
        <v>156</v>
      </c>
      <c r="D102" s="139">
        <v>4100</v>
      </c>
      <c r="E102" s="139">
        <v>4100</v>
      </c>
      <c r="F102" s="139">
        <v>1947.47</v>
      </c>
      <c r="G102" s="140">
        <v>47.5</v>
      </c>
    </row>
    <row r="103" spans="2:7" x14ac:dyDescent="0.25">
      <c r="B103" s="147">
        <v>15500107</v>
      </c>
      <c r="C103" s="152" t="s">
        <v>180</v>
      </c>
      <c r="D103" s="145">
        <v>48130</v>
      </c>
      <c r="E103" s="145">
        <v>48130</v>
      </c>
      <c r="F103" s="145">
        <v>43907.24</v>
      </c>
      <c r="G103" s="146">
        <v>91.23</v>
      </c>
    </row>
    <row r="104" spans="2:7" x14ac:dyDescent="0.25">
      <c r="B104" s="175" t="s">
        <v>121</v>
      </c>
      <c r="C104" s="173" t="s">
        <v>181</v>
      </c>
      <c r="D104" s="174">
        <f>D105</f>
        <v>48130</v>
      </c>
      <c r="E104" s="174">
        <f t="shared" ref="E104:G104" si="12">E105</f>
        <v>48130</v>
      </c>
      <c r="F104" s="174">
        <f t="shared" si="12"/>
        <v>43907.24</v>
      </c>
      <c r="G104" s="174">
        <f t="shared" si="12"/>
        <v>91.23</v>
      </c>
    </row>
    <row r="105" spans="2:7" x14ac:dyDescent="0.25">
      <c r="B105" s="182" t="s">
        <v>123</v>
      </c>
      <c r="C105" s="179" t="s">
        <v>182</v>
      </c>
      <c r="D105" s="180">
        <v>48130</v>
      </c>
      <c r="E105" s="180">
        <v>48130</v>
      </c>
      <c r="F105" s="180">
        <v>43907.24</v>
      </c>
      <c r="G105" s="181">
        <v>91.23</v>
      </c>
    </row>
    <row r="106" spans="2:7" x14ac:dyDescent="0.25">
      <c r="B106" s="129">
        <v>31</v>
      </c>
      <c r="C106" s="153" t="s">
        <v>5</v>
      </c>
      <c r="D106" s="139">
        <v>15500</v>
      </c>
      <c r="E106" s="139">
        <v>15500</v>
      </c>
      <c r="F106" s="139">
        <v>11726.4</v>
      </c>
      <c r="G106" s="140">
        <v>75.650000000000006</v>
      </c>
    </row>
    <row r="107" spans="2:7" x14ac:dyDescent="0.25">
      <c r="B107" s="129">
        <v>311</v>
      </c>
      <c r="C107" s="153" t="s">
        <v>37</v>
      </c>
      <c r="D107" s="139">
        <v>12500</v>
      </c>
      <c r="E107" s="139">
        <v>12500</v>
      </c>
      <c r="F107" s="139">
        <v>9500</v>
      </c>
      <c r="G107" s="140">
        <v>76</v>
      </c>
    </row>
    <row r="108" spans="2:7" x14ac:dyDescent="0.25">
      <c r="B108" s="122">
        <v>313</v>
      </c>
      <c r="C108" s="153" t="s">
        <v>167</v>
      </c>
      <c r="D108" s="139">
        <v>3000</v>
      </c>
      <c r="E108" s="139">
        <v>3000</v>
      </c>
      <c r="F108" s="139">
        <v>2226.4</v>
      </c>
      <c r="G108" s="140">
        <v>74.209999999999994</v>
      </c>
    </row>
    <row r="109" spans="2:7" x14ac:dyDescent="0.25">
      <c r="B109" s="122">
        <v>32</v>
      </c>
      <c r="C109" s="153" t="s">
        <v>12</v>
      </c>
      <c r="D109" s="139">
        <v>13030</v>
      </c>
      <c r="E109" s="139">
        <v>13030</v>
      </c>
      <c r="F109" s="139">
        <v>12673.6</v>
      </c>
      <c r="G109" s="140">
        <v>97.26</v>
      </c>
    </row>
    <row r="110" spans="2:7" x14ac:dyDescent="0.25">
      <c r="B110" s="122">
        <v>321</v>
      </c>
      <c r="C110" s="153" t="s">
        <v>153</v>
      </c>
      <c r="D110" s="139">
        <v>6730</v>
      </c>
      <c r="E110" s="139">
        <v>6730</v>
      </c>
      <c r="F110" s="139">
        <v>6583.59</v>
      </c>
      <c r="G110" s="140">
        <v>97.82</v>
      </c>
    </row>
    <row r="111" spans="2:7" x14ac:dyDescent="0.25">
      <c r="B111" s="122">
        <v>322</v>
      </c>
      <c r="C111" s="153" t="s">
        <v>168</v>
      </c>
      <c r="D111" s="141">
        <v>100</v>
      </c>
      <c r="E111" s="141">
        <v>100</v>
      </c>
      <c r="F111" s="141">
        <v>88.75</v>
      </c>
      <c r="G111" s="140">
        <v>88.75</v>
      </c>
    </row>
    <row r="112" spans="2:7" x14ac:dyDescent="0.25">
      <c r="B112" s="122">
        <v>323</v>
      </c>
      <c r="C112" s="153" t="s">
        <v>156</v>
      </c>
      <c r="D112" s="139">
        <v>4200</v>
      </c>
      <c r="E112" s="139">
        <v>4200</v>
      </c>
      <c r="F112" s="139">
        <v>4082.55</v>
      </c>
      <c r="G112" s="140">
        <v>97.2</v>
      </c>
    </row>
    <row r="113" spans="2:7" x14ac:dyDescent="0.25">
      <c r="B113" s="122">
        <v>329</v>
      </c>
      <c r="C113" s="153" t="s">
        <v>162</v>
      </c>
      <c r="D113" s="139">
        <v>2000</v>
      </c>
      <c r="E113" s="139">
        <v>2000</v>
      </c>
      <c r="F113" s="139">
        <v>1918.71</v>
      </c>
      <c r="G113" s="140">
        <v>95.94</v>
      </c>
    </row>
    <row r="114" spans="2:7" x14ac:dyDescent="0.25">
      <c r="B114" s="122">
        <v>36</v>
      </c>
      <c r="C114" s="153" t="s">
        <v>183</v>
      </c>
      <c r="D114" s="139">
        <v>19600</v>
      </c>
      <c r="E114" s="139">
        <v>19600</v>
      </c>
      <c r="F114" s="139">
        <v>19507.240000000002</v>
      </c>
      <c r="G114" s="140">
        <v>99.53</v>
      </c>
    </row>
    <row r="115" spans="2:7" x14ac:dyDescent="0.25">
      <c r="B115" s="129">
        <v>361</v>
      </c>
      <c r="C115" s="153" t="s">
        <v>184</v>
      </c>
      <c r="D115" s="139">
        <v>19600</v>
      </c>
      <c r="E115" s="139">
        <v>19600</v>
      </c>
      <c r="F115" s="139">
        <v>19507.240000000002</v>
      </c>
      <c r="G115" s="140">
        <v>99.53</v>
      </c>
    </row>
    <row r="116" spans="2:7" x14ac:dyDescent="0.25">
      <c r="B116" s="147">
        <v>15500109</v>
      </c>
      <c r="C116" s="152" t="s">
        <v>185</v>
      </c>
      <c r="D116" s="145">
        <v>6500</v>
      </c>
      <c r="E116" s="145">
        <v>6500</v>
      </c>
      <c r="F116" s="145">
        <v>4929.3</v>
      </c>
      <c r="G116" s="146">
        <v>75.84</v>
      </c>
    </row>
    <row r="117" spans="2:7" x14ac:dyDescent="0.25">
      <c r="B117" s="175" t="s">
        <v>121</v>
      </c>
      <c r="C117" s="173" t="s">
        <v>137</v>
      </c>
      <c r="D117" s="174">
        <f>D118</f>
        <v>6500</v>
      </c>
      <c r="E117" s="174">
        <f t="shared" ref="E117:G117" si="13">E118</f>
        <v>6500</v>
      </c>
      <c r="F117" s="174">
        <f t="shared" si="13"/>
        <v>4929.3</v>
      </c>
      <c r="G117" s="174">
        <f t="shared" si="13"/>
        <v>75.84</v>
      </c>
    </row>
    <row r="118" spans="2:7" x14ac:dyDescent="0.25">
      <c r="B118" s="182" t="s">
        <v>123</v>
      </c>
      <c r="C118" s="179" t="s">
        <v>139</v>
      </c>
      <c r="D118" s="180">
        <v>6500</v>
      </c>
      <c r="E118" s="180">
        <v>6500</v>
      </c>
      <c r="F118" s="180">
        <v>4929.3</v>
      </c>
      <c r="G118" s="181">
        <v>75.84</v>
      </c>
    </row>
    <row r="119" spans="2:7" x14ac:dyDescent="0.25">
      <c r="B119" s="129">
        <v>31</v>
      </c>
      <c r="C119" s="153" t="s">
        <v>5</v>
      </c>
      <c r="D119" s="139">
        <v>2100</v>
      </c>
      <c r="E119" s="139">
        <v>2100</v>
      </c>
      <c r="F119" s="139">
        <v>2100</v>
      </c>
      <c r="G119" s="140">
        <v>100</v>
      </c>
    </row>
    <row r="120" spans="2:7" x14ac:dyDescent="0.25">
      <c r="B120" s="129">
        <v>311</v>
      </c>
      <c r="C120" s="153" t="s">
        <v>37</v>
      </c>
      <c r="D120" s="139">
        <v>1800</v>
      </c>
      <c r="E120" s="139">
        <v>1800</v>
      </c>
      <c r="F120" s="139">
        <v>1800</v>
      </c>
      <c r="G120" s="140">
        <v>100</v>
      </c>
    </row>
    <row r="121" spans="2:7" x14ac:dyDescent="0.25">
      <c r="B121" s="129">
        <v>313</v>
      </c>
      <c r="C121" s="153" t="s">
        <v>152</v>
      </c>
      <c r="D121" s="141">
        <v>300</v>
      </c>
      <c r="E121" s="141">
        <v>300</v>
      </c>
      <c r="F121" s="141">
        <v>300</v>
      </c>
      <c r="G121" s="140">
        <v>100</v>
      </c>
    </row>
    <row r="122" spans="2:7" x14ac:dyDescent="0.25">
      <c r="B122" s="129">
        <v>32</v>
      </c>
      <c r="C122" s="153" t="s">
        <v>154</v>
      </c>
      <c r="D122" s="139">
        <v>4400</v>
      </c>
      <c r="E122" s="139">
        <v>4400</v>
      </c>
      <c r="F122" s="139">
        <v>2829.3</v>
      </c>
      <c r="G122" s="140">
        <v>64.3</v>
      </c>
    </row>
    <row r="123" spans="2:7" x14ac:dyDescent="0.25">
      <c r="B123" s="129">
        <v>321</v>
      </c>
      <c r="C123" s="153" t="s">
        <v>39</v>
      </c>
      <c r="D123" s="139">
        <v>3900</v>
      </c>
      <c r="E123" s="139">
        <v>3900</v>
      </c>
      <c r="F123" s="139">
        <v>2778.99</v>
      </c>
      <c r="G123" s="140">
        <v>71.260000000000005</v>
      </c>
    </row>
    <row r="124" spans="2:7" x14ac:dyDescent="0.25">
      <c r="B124" s="129">
        <v>329</v>
      </c>
      <c r="C124" s="153" t="s">
        <v>158</v>
      </c>
      <c r="D124" s="141">
        <v>500</v>
      </c>
      <c r="E124" s="141">
        <v>500</v>
      </c>
      <c r="F124" s="141">
        <v>50.31</v>
      </c>
      <c r="G124" s="140">
        <v>10.06</v>
      </c>
    </row>
    <row r="125" spans="2:7" x14ac:dyDescent="0.25">
      <c r="B125" s="147">
        <v>15500110</v>
      </c>
      <c r="C125" s="152" t="s">
        <v>186</v>
      </c>
      <c r="D125" s="145">
        <v>379800</v>
      </c>
      <c r="E125" s="145">
        <v>379800</v>
      </c>
      <c r="F125" s="145">
        <v>376184.83</v>
      </c>
      <c r="G125" s="146">
        <v>99.05</v>
      </c>
    </row>
    <row r="126" spans="2:7" x14ac:dyDescent="0.25">
      <c r="B126" s="175" t="s">
        <v>119</v>
      </c>
      <c r="C126" s="173" t="s">
        <v>136</v>
      </c>
      <c r="D126" s="174">
        <f>D127</f>
        <v>1000</v>
      </c>
      <c r="E126" s="174">
        <f t="shared" ref="E126:G126" si="14">E127</f>
        <v>1000</v>
      </c>
      <c r="F126" s="174">
        <f t="shared" si="14"/>
        <v>324.14999999999998</v>
      </c>
      <c r="G126" s="174">
        <f t="shared" si="14"/>
        <v>32.42</v>
      </c>
    </row>
    <row r="127" spans="2:7" x14ac:dyDescent="0.25">
      <c r="B127" s="182" t="s">
        <v>120</v>
      </c>
      <c r="C127" s="179" t="s">
        <v>135</v>
      </c>
      <c r="D127" s="180">
        <v>1000</v>
      </c>
      <c r="E127" s="180">
        <v>1000</v>
      </c>
      <c r="F127" s="185">
        <v>324.14999999999998</v>
      </c>
      <c r="G127" s="181">
        <v>32.42</v>
      </c>
    </row>
    <row r="128" spans="2:7" x14ac:dyDescent="0.25">
      <c r="B128" s="129">
        <v>32</v>
      </c>
      <c r="C128" s="153" t="s">
        <v>12</v>
      </c>
      <c r="D128" s="139">
        <v>1000</v>
      </c>
      <c r="E128" s="139">
        <v>1000</v>
      </c>
      <c r="F128" s="141">
        <v>324.14999999999998</v>
      </c>
      <c r="G128" s="140">
        <v>32.42</v>
      </c>
    </row>
    <row r="129" spans="2:7" x14ac:dyDescent="0.25">
      <c r="B129" s="129">
        <v>321</v>
      </c>
      <c r="C129" s="153" t="s">
        <v>153</v>
      </c>
      <c r="D129" s="139">
        <v>1000</v>
      </c>
      <c r="E129" s="139">
        <v>1000</v>
      </c>
      <c r="F129" s="141">
        <v>324.14999999999998</v>
      </c>
      <c r="G129" s="140">
        <v>32.42</v>
      </c>
    </row>
    <row r="130" spans="2:7" x14ac:dyDescent="0.25">
      <c r="B130" s="175" t="s">
        <v>121</v>
      </c>
      <c r="C130" s="173" t="s">
        <v>137</v>
      </c>
      <c r="D130" s="174">
        <f>D131</f>
        <v>378800</v>
      </c>
      <c r="E130" s="174">
        <f t="shared" ref="E130:G130" si="15">E131</f>
        <v>378800</v>
      </c>
      <c r="F130" s="174">
        <f t="shared" si="15"/>
        <v>375860.68</v>
      </c>
      <c r="G130" s="174">
        <f t="shared" si="15"/>
        <v>99.22</v>
      </c>
    </row>
    <row r="131" spans="2:7" x14ac:dyDescent="0.25">
      <c r="B131" s="182" t="s">
        <v>123</v>
      </c>
      <c r="C131" s="179" t="s">
        <v>139</v>
      </c>
      <c r="D131" s="180">
        <v>378800</v>
      </c>
      <c r="E131" s="180">
        <v>378800</v>
      </c>
      <c r="F131" s="180">
        <v>375860.68</v>
      </c>
      <c r="G131" s="181">
        <v>99.22</v>
      </c>
    </row>
    <row r="132" spans="2:7" x14ac:dyDescent="0.25">
      <c r="B132" s="129">
        <v>32</v>
      </c>
      <c r="C132" s="153" t="s">
        <v>12</v>
      </c>
      <c r="D132" s="139">
        <v>4000</v>
      </c>
      <c r="E132" s="139">
        <v>4000</v>
      </c>
      <c r="F132" s="139">
        <v>1836.83</v>
      </c>
      <c r="G132" s="140">
        <v>45.92</v>
      </c>
    </row>
    <row r="133" spans="2:7" x14ac:dyDescent="0.25">
      <c r="B133" s="129">
        <v>321</v>
      </c>
      <c r="C133" s="153" t="s">
        <v>153</v>
      </c>
      <c r="D133" s="139">
        <v>4000</v>
      </c>
      <c r="E133" s="139">
        <v>4000</v>
      </c>
      <c r="F133" s="139">
        <v>1836.83</v>
      </c>
      <c r="G133" s="140">
        <v>45.92</v>
      </c>
    </row>
    <row r="134" spans="2:7" x14ac:dyDescent="0.25">
      <c r="B134" s="129">
        <v>36</v>
      </c>
      <c r="C134" s="153" t="s">
        <v>187</v>
      </c>
      <c r="D134" s="139">
        <v>368000</v>
      </c>
      <c r="E134" s="139">
        <v>368000</v>
      </c>
      <c r="F134" s="139">
        <v>367223.85</v>
      </c>
      <c r="G134" s="140">
        <v>99.79</v>
      </c>
    </row>
    <row r="135" spans="2:7" x14ac:dyDescent="0.25">
      <c r="B135" s="129">
        <v>361</v>
      </c>
      <c r="C135" s="153" t="s">
        <v>184</v>
      </c>
      <c r="D135" s="139">
        <v>293000</v>
      </c>
      <c r="E135" s="139">
        <v>293000</v>
      </c>
      <c r="F135" s="139">
        <v>292225.5</v>
      </c>
      <c r="G135" s="140">
        <v>99.74</v>
      </c>
    </row>
    <row r="136" spans="2:7" x14ac:dyDescent="0.25">
      <c r="B136" s="129">
        <v>368</v>
      </c>
      <c r="C136" s="153" t="s">
        <v>188</v>
      </c>
      <c r="D136" s="139">
        <v>75000</v>
      </c>
      <c r="E136" s="139">
        <v>75000</v>
      </c>
      <c r="F136" s="139">
        <v>74998.350000000006</v>
      </c>
      <c r="G136" s="140">
        <v>100</v>
      </c>
    </row>
    <row r="137" spans="2:7" x14ac:dyDescent="0.25">
      <c r="B137" s="129">
        <v>41</v>
      </c>
      <c r="C137" s="153" t="s">
        <v>189</v>
      </c>
      <c r="D137" s="139">
        <v>6800</v>
      </c>
      <c r="E137" s="139">
        <v>6800</v>
      </c>
      <c r="F137" s="139">
        <v>6800</v>
      </c>
      <c r="G137" s="140">
        <v>100</v>
      </c>
    </row>
    <row r="138" spans="2:7" x14ac:dyDescent="0.25">
      <c r="B138" s="129">
        <v>412</v>
      </c>
      <c r="C138" s="153" t="s">
        <v>190</v>
      </c>
      <c r="D138" s="139">
        <v>6800</v>
      </c>
      <c r="E138" s="139">
        <v>6800</v>
      </c>
      <c r="F138" s="139">
        <v>6800</v>
      </c>
      <c r="G138" s="140">
        <v>100</v>
      </c>
    </row>
    <row r="139" spans="2:7" x14ac:dyDescent="0.25">
      <c r="B139" s="147">
        <v>15500111</v>
      </c>
      <c r="C139" s="152" t="s">
        <v>191</v>
      </c>
      <c r="D139" s="145">
        <v>16966</v>
      </c>
      <c r="E139" s="145">
        <v>16966</v>
      </c>
      <c r="F139" s="145">
        <v>12912.9</v>
      </c>
      <c r="G139" s="146">
        <v>76.11</v>
      </c>
    </row>
    <row r="140" spans="2:7" x14ac:dyDescent="0.25">
      <c r="B140" s="175" t="s">
        <v>119</v>
      </c>
      <c r="C140" s="173" t="s">
        <v>135</v>
      </c>
      <c r="D140" s="174">
        <f>D141</f>
        <v>3075</v>
      </c>
      <c r="E140" s="174">
        <f t="shared" ref="E140:G140" si="16">E141</f>
        <v>3075</v>
      </c>
      <c r="F140" s="174">
        <f t="shared" si="16"/>
        <v>2643.07</v>
      </c>
      <c r="G140" s="174">
        <f t="shared" si="16"/>
        <v>85.95</v>
      </c>
    </row>
    <row r="141" spans="2:7" x14ac:dyDescent="0.25">
      <c r="B141" s="182" t="s">
        <v>120</v>
      </c>
      <c r="C141" s="179" t="s">
        <v>135</v>
      </c>
      <c r="D141" s="180">
        <v>3075</v>
      </c>
      <c r="E141" s="180">
        <v>3075</v>
      </c>
      <c r="F141" s="180">
        <v>2643.07</v>
      </c>
      <c r="G141" s="181">
        <v>85.95</v>
      </c>
    </row>
    <row r="142" spans="2:7" x14ac:dyDescent="0.25">
      <c r="B142" s="129">
        <v>31</v>
      </c>
      <c r="C142" s="153" t="s">
        <v>5</v>
      </c>
      <c r="D142" s="141">
        <v>415</v>
      </c>
      <c r="E142" s="141">
        <v>415</v>
      </c>
      <c r="F142" s="141">
        <v>414</v>
      </c>
      <c r="G142" s="140">
        <v>99.76</v>
      </c>
    </row>
    <row r="143" spans="2:7" x14ac:dyDescent="0.25">
      <c r="B143" s="129">
        <v>311</v>
      </c>
      <c r="C143" s="153" t="s">
        <v>37</v>
      </c>
      <c r="D143" s="141">
        <v>365</v>
      </c>
      <c r="E143" s="141">
        <v>365</v>
      </c>
      <c r="F143" s="141">
        <v>364</v>
      </c>
      <c r="G143" s="140">
        <v>99.73</v>
      </c>
    </row>
    <row r="144" spans="2:7" x14ac:dyDescent="0.25">
      <c r="B144" s="129">
        <v>313</v>
      </c>
      <c r="C144" s="153" t="s">
        <v>152</v>
      </c>
      <c r="D144" s="141">
        <v>50</v>
      </c>
      <c r="E144" s="141">
        <v>50</v>
      </c>
      <c r="F144" s="141">
        <v>50</v>
      </c>
      <c r="G144" s="140">
        <v>100</v>
      </c>
    </row>
    <row r="145" spans="2:7" x14ac:dyDescent="0.25">
      <c r="B145" s="129">
        <v>32</v>
      </c>
      <c r="C145" s="153" t="s">
        <v>12</v>
      </c>
      <c r="D145" s="139">
        <v>2660</v>
      </c>
      <c r="E145" s="139">
        <v>2660</v>
      </c>
      <c r="F145" s="139">
        <v>2229.0700000000002</v>
      </c>
      <c r="G145" s="140">
        <v>83.8</v>
      </c>
    </row>
    <row r="146" spans="2:7" x14ac:dyDescent="0.25">
      <c r="B146" s="129">
        <v>321</v>
      </c>
      <c r="C146" s="153" t="s">
        <v>39</v>
      </c>
      <c r="D146" s="141">
        <v>87</v>
      </c>
      <c r="E146" s="141">
        <v>87</v>
      </c>
      <c r="F146" s="141">
        <v>86.32</v>
      </c>
      <c r="G146" s="140">
        <v>99.22</v>
      </c>
    </row>
    <row r="147" spans="2:7" x14ac:dyDescent="0.25">
      <c r="B147" s="129">
        <v>322</v>
      </c>
      <c r="C147" s="153" t="s">
        <v>168</v>
      </c>
      <c r="D147" s="141">
        <v>199</v>
      </c>
      <c r="E147" s="141">
        <v>199</v>
      </c>
      <c r="F147" s="142"/>
      <c r="G147" s="143"/>
    </row>
    <row r="148" spans="2:7" x14ac:dyDescent="0.25">
      <c r="B148" s="129">
        <v>323</v>
      </c>
      <c r="C148" s="153" t="s">
        <v>161</v>
      </c>
      <c r="D148" s="141">
        <v>716</v>
      </c>
      <c r="E148" s="141">
        <v>716</v>
      </c>
      <c r="F148" s="141">
        <v>640</v>
      </c>
      <c r="G148" s="140">
        <v>89.39</v>
      </c>
    </row>
    <row r="149" spans="2:7" x14ac:dyDescent="0.25">
      <c r="B149" s="129">
        <v>329</v>
      </c>
      <c r="C149" s="153" t="s">
        <v>158</v>
      </c>
      <c r="D149" s="139">
        <v>1658</v>
      </c>
      <c r="E149" s="139">
        <v>1658</v>
      </c>
      <c r="F149" s="139">
        <v>1502.75</v>
      </c>
      <c r="G149" s="140">
        <v>90.64</v>
      </c>
    </row>
    <row r="150" spans="2:7" x14ac:dyDescent="0.25">
      <c r="B150" s="175" t="s">
        <v>121</v>
      </c>
      <c r="C150" s="173" t="s">
        <v>181</v>
      </c>
      <c r="D150" s="174">
        <f>D151</f>
        <v>13891</v>
      </c>
      <c r="E150" s="174">
        <f t="shared" ref="E150:G150" si="17">E151</f>
        <v>13891</v>
      </c>
      <c r="F150" s="174">
        <f t="shared" si="17"/>
        <v>10269.83</v>
      </c>
      <c r="G150" s="174">
        <f t="shared" si="17"/>
        <v>73.930000000000007</v>
      </c>
    </row>
    <row r="151" spans="2:7" x14ac:dyDescent="0.25">
      <c r="B151" s="182" t="s">
        <v>123</v>
      </c>
      <c r="C151" s="179" t="s">
        <v>139</v>
      </c>
      <c r="D151" s="180">
        <v>13891</v>
      </c>
      <c r="E151" s="180">
        <v>13891</v>
      </c>
      <c r="F151" s="180">
        <v>10269.83</v>
      </c>
      <c r="G151" s="181">
        <v>73.930000000000007</v>
      </c>
    </row>
    <row r="152" spans="2:7" x14ac:dyDescent="0.25">
      <c r="B152" s="129">
        <v>31</v>
      </c>
      <c r="C152" s="153" t="s">
        <v>192</v>
      </c>
      <c r="D152" s="139">
        <v>1656</v>
      </c>
      <c r="E152" s="139">
        <v>1656</v>
      </c>
      <c r="F152" s="139">
        <v>1656</v>
      </c>
      <c r="G152" s="140">
        <v>100</v>
      </c>
    </row>
    <row r="153" spans="2:7" x14ac:dyDescent="0.25">
      <c r="B153" s="129">
        <v>311</v>
      </c>
      <c r="C153" s="153" t="s">
        <v>37</v>
      </c>
      <c r="D153" s="139">
        <v>1456</v>
      </c>
      <c r="E153" s="139">
        <v>1456</v>
      </c>
      <c r="F153" s="139">
        <v>1456</v>
      </c>
      <c r="G153" s="140">
        <v>100</v>
      </c>
    </row>
    <row r="154" spans="2:7" x14ac:dyDescent="0.25">
      <c r="B154" s="129">
        <v>313</v>
      </c>
      <c r="C154" s="153" t="s">
        <v>152</v>
      </c>
      <c r="D154" s="141">
        <v>200</v>
      </c>
      <c r="E154" s="141">
        <v>200</v>
      </c>
      <c r="F154" s="141">
        <v>200</v>
      </c>
      <c r="G154" s="140">
        <v>100</v>
      </c>
    </row>
    <row r="155" spans="2:7" x14ac:dyDescent="0.25">
      <c r="B155" s="129">
        <v>32</v>
      </c>
      <c r="C155" s="153" t="s">
        <v>12</v>
      </c>
      <c r="D155" s="139">
        <v>10635</v>
      </c>
      <c r="E155" s="139">
        <v>10635</v>
      </c>
      <c r="F155" s="139">
        <v>8613.83</v>
      </c>
      <c r="G155" s="140">
        <v>81</v>
      </c>
    </row>
    <row r="156" spans="2:7" x14ac:dyDescent="0.25">
      <c r="B156" s="129">
        <v>321</v>
      </c>
      <c r="C156" s="153" t="s">
        <v>39</v>
      </c>
      <c r="D156" s="141">
        <v>346</v>
      </c>
      <c r="E156" s="141">
        <v>346</v>
      </c>
      <c r="F156" s="141">
        <v>345.28</v>
      </c>
      <c r="G156" s="140">
        <v>99.79</v>
      </c>
    </row>
    <row r="157" spans="2:7" x14ac:dyDescent="0.25">
      <c r="B157" s="129">
        <v>322</v>
      </c>
      <c r="C157" s="153" t="s">
        <v>155</v>
      </c>
      <c r="D157" s="141">
        <v>794</v>
      </c>
      <c r="E157" s="141">
        <v>794</v>
      </c>
      <c r="F157" s="142"/>
      <c r="G157" s="143"/>
    </row>
    <row r="158" spans="2:7" x14ac:dyDescent="0.25">
      <c r="B158" s="129">
        <v>323</v>
      </c>
      <c r="C158" s="153" t="s">
        <v>161</v>
      </c>
      <c r="D158" s="139">
        <v>2863</v>
      </c>
      <c r="E158" s="139">
        <v>2863</v>
      </c>
      <c r="F158" s="139">
        <v>2560</v>
      </c>
      <c r="G158" s="140">
        <v>89.42</v>
      </c>
    </row>
    <row r="159" spans="2:7" x14ac:dyDescent="0.25">
      <c r="B159" s="129">
        <v>329</v>
      </c>
      <c r="C159" s="153" t="s">
        <v>162</v>
      </c>
      <c r="D159" s="139">
        <v>6632</v>
      </c>
      <c r="E159" s="139">
        <v>6632</v>
      </c>
      <c r="F159" s="139">
        <v>5708.55</v>
      </c>
      <c r="G159" s="140">
        <v>86.08</v>
      </c>
    </row>
    <row r="160" spans="2:7" x14ac:dyDescent="0.25">
      <c r="B160" s="129">
        <v>42</v>
      </c>
      <c r="C160" s="153" t="s">
        <v>165</v>
      </c>
      <c r="D160" s="139">
        <v>1600</v>
      </c>
      <c r="E160" s="139">
        <v>1600</v>
      </c>
      <c r="F160" s="142"/>
      <c r="G160" s="143"/>
    </row>
    <row r="161" spans="2:7" x14ac:dyDescent="0.25">
      <c r="B161" s="129">
        <v>422</v>
      </c>
      <c r="C161" s="153" t="s">
        <v>171</v>
      </c>
      <c r="D161" s="139">
        <v>1600</v>
      </c>
      <c r="E161" s="139">
        <v>1600</v>
      </c>
      <c r="F161" s="142"/>
      <c r="G161" s="143"/>
    </row>
    <row r="162" spans="2:7" x14ac:dyDescent="0.25">
      <c r="B162" s="147">
        <v>15500112</v>
      </c>
      <c r="C162" s="152" t="s">
        <v>193</v>
      </c>
      <c r="D162" s="145">
        <v>94120</v>
      </c>
      <c r="E162" s="145">
        <v>94120</v>
      </c>
      <c r="F162" s="145">
        <v>94100</v>
      </c>
      <c r="G162" s="146">
        <v>99.98</v>
      </c>
    </row>
    <row r="163" spans="2:7" x14ac:dyDescent="0.25">
      <c r="B163" s="175" t="s">
        <v>121</v>
      </c>
      <c r="C163" s="173" t="s">
        <v>181</v>
      </c>
      <c r="D163" s="174">
        <f>D164</f>
        <v>94120</v>
      </c>
      <c r="E163" s="174">
        <f t="shared" ref="E163:G163" si="18">E164</f>
        <v>94120</v>
      </c>
      <c r="F163" s="174">
        <f t="shared" si="18"/>
        <v>94100</v>
      </c>
      <c r="G163" s="174">
        <f t="shared" si="18"/>
        <v>99.98</v>
      </c>
    </row>
    <row r="164" spans="2:7" x14ac:dyDescent="0.25">
      <c r="B164" s="182" t="s">
        <v>122</v>
      </c>
      <c r="C164" s="179" t="s">
        <v>194</v>
      </c>
      <c r="D164" s="180">
        <v>94120</v>
      </c>
      <c r="E164" s="180">
        <v>94120</v>
      </c>
      <c r="F164" s="180">
        <v>94100</v>
      </c>
      <c r="G164" s="181">
        <v>99.98</v>
      </c>
    </row>
    <row r="165" spans="2:7" x14ac:dyDescent="0.25">
      <c r="B165" s="129">
        <v>31</v>
      </c>
      <c r="C165" s="153" t="s">
        <v>5</v>
      </c>
      <c r="D165" s="139">
        <v>45500</v>
      </c>
      <c r="E165" s="139">
        <v>45500</v>
      </c>
      <c r="F165" s="139">
        <v>45500</v>
      </c>
      <c r="G165" s="140">
        <v>100</v>
      </c>
    </row>
    <row r="166" spans="2:7" x14ac:dyDescent="0.25">
      <c r="B166" s="129">
        <v>311</v>
      </c>
      <c r="C166" s="153" t="s">
        <v>37</v>
      </c>
      <c r="D166" s="139">
        <v>39000</v>
      </c>
      <c r="E166" s="139">
        <v>39000</v>
      </c>
      <c r="F166" s="139">
        <v>39000</v>
      </c>
      <c r="G166" s="140">
        <v>100</v>
      </c>
    </row>
    <row r="167" spans="2:7" x14ac:dyDescent="0.25">
      <c r="B167" s="129">
        <v>313</v>
      </c>
      <c r="C167" s="153" t="s">
        <v>152</v>
      </c>
      <c r="D167" s="139">
        <v>6500</v>
      </c>
      <c r="E167" s="139">
        <v>6500</v>
      </c>
      <c r="F167" s="139">
        <v>6500</v>
      </c>
      <c r="G167" s="140">
        <v>100</v>
      </c>
    </row>
    <row r="168" spans="2:7" x14ac:dyDescent="0.25">
      <c r="B168" s="129">
        <v>32</v>
      </c>
      <c r="C168" s="153" t="s">
        <v>154</v>
      </c>
      <c r="D168" s="139">
        <v>48620</v>
      </c>
      <c r="E168" s="139">
        <v>48620</v>
      </c>
      <c r="F168" s="139">
        <v>48600</v>
      </c>
      <c r="G168" s="140">
        <v>99.96</v>
      </c>
    </row>
    <row r="169" spans="2:7" x14ac:dyDescent="0.25">
      <c r="B169" s="129">
        <v>321</v>
      </c>
      <c r="C169" s="153" t="s">
        <v>39</v>
      </c>
      <c r="D169" s="139">
        <v>10100</v>
      </c>
      <c r="E169" s="139">
        <v>10100</v>
      </c>
      <c r="F169" s="139">
        <v>10057.709999999999</v>
      </c>
      <c r="G169" s="140">
        <v>99.58</v>
      </c>
    </row>
    <row r="170" spans="2:7" x14ac:dyDescent="0.25">
      <c r="B170" s="129">
        <v>322</v>
      </c>
      <c r="C170" s="153" t="s">
        <v>155</v>
      </c>
      <c r="D170" s="141">
        <v>800</v>
      </c>
      <c r="E170" s="141">
        <v>800</v>
      </c>
      <c r="F170" s="141">
        <v>800</v>
      </c>
      <c r="G170" s="140">
        <v>100</v>
      </c>
    </row>
    <row r="171" spans="2:7" x14ac:dyDescent="0.25">
      <c r="B171" s="129">
        <v>323</v>
      </c>
      <c r="C171" s="153" t="s">
        <v>156</v>
      </c>
      <c r="D171" s="139">
        <v>26970</v>
      </c>
      <c r="E171" s="139">
        <v>26970</v>
      </c>
      <c r="F171" s="139">
        <v>26962.5</v>
      </c>
      <c r="G171" s="140">
        <v>99.97</v>
      </c>
    </row>
    <row r="172" spans="2:7" x14ac:dyDescent="0.25">
      <c r="B172" s="129">
        <v>329</v>
      </c>
      <c r="C172" s="153" t="s">
        <v>162</v>
      </c>
      <c r="D172" s="139">
        <v>10750</v>
      </c>
      <c r="E172" s="139">
        <v>10750</v>
      </c>
      <c r="F172" s="139">
        <v>10779.79</v>
      </c>
      <c r="G172" s="140">
        <v>100.28</v>
      </c>
    </row>
    <row r="173" spans="2:7" x14ac:dyDescent="0.25">
      <c r="B173" s="147">
        <v>15500113</v>
      </c>
      <c r="C173" s="152" t="s">
        <v>195</v>
      </c>
      <c r="D173" s="145">
        <v>83100</v>
      </c>
      <c r="E173" s="145">
        <v>83100</v>
      </c>
      <c r="F173" s="145">
        <v>82238.75</v>
      </c>
      <c r="G173" s="146">
        <v>98.96</v>
      </c>
    </row>
    <row r="174" spans="2:7" x14ac:dyDescent="0.25">
      <c r="B174" s="175" t="s">
        <v>121</v>
      </c>
      <c r="C174" s="173" t="s">
        <v>181</v>
      </c>
      <c r="D174" s="174">
        <f>D175</f>
        <v>50100</v>
      </c>
      <c r="E174" s="174">
        <f t="shared" ref="E174:G174" si="19">E175</f>
        <v>50100</v>
      </c>
      <c r="F174" s="174">
        <f t="shared" si="19"/>
        <v>50000</v>
      </c>
      <c r="G174" s="174">
        <f t="shared" si="19"/>
        <v>99.8</v>
      </c>
    </row>
    <row r="175" spans="2:7" x14ac:dyDescent="0.25">
      <c r="B175" s="182" t="s">
        <v>122</v>
      </c>
      <c r="C175" s="179" t="s">
        <v>138</v>
      </c>
      <c r="D175" s="180">
        <v>50100</v>
      </c>
      <c r="E175" s="180">
        <v>50100</v>
      </c>
      <c r="F175" s="180">
        <v>50000</v>
      </c>
      <c r="G175" s="181">
        <v>99.8</v>
      </c>
    </row>
    <row r="176" spans="2:7" x14ac:dyDescent="0.25">
      <c r="B176" s="129">
        <v>32</v>
      </c>
      <c r="C176" s="153" t="s">
        <v>154</v>
      </c>
      <c r="D176" s="139">
        <v>2600</v>
      </c>
      <c r="E176" s="139">
        <v>2600</v>
      </c>
      <c r="F176" s="139">
        <v>2632.5</v>
      </c>
      <c r="G176" s="140">
        <v>101.25</v>
      </c>
    </row>
    <row r="177" spans="2:7" x14ac:dyDescent="0.25">
      <c r="B177" s="129">
        <v>322</v>
      </c>
      <c r="C177" s="153" t="s">
        <v>155</v>
      </c>
      <c r="D177" s="139">
        <v>2600</v>
      </c>
      <c r="E177" s="139">
        <v>2600</v>
      </c>
      <c r="F177" s="139">
        <v>2632.5</v>
      </c>
      <c r="G177" s="140">
        <v>101.25</v>
      </c>
    </row>
    <row r="178" spans="2:7" x14ac:dyDescent="0.25">
      <c r="B178" s="129">
        <v>42</v>
      </c>
      <c r="C178" s="153" t="s">
        <v>165</v>
      </c>
      <c r="D178" s="139">
        <v>47500</v>
      </c>
      <c r="E178" s="139">
        <v>47500</v>
      </c>
      <c r="F178" s="139">
        <v>47367.5</v>
      </c>
      <c r="G178" s="140">
        <v>99.72</v>
      </c>
    </row>
    <row r="179" spans="2:7" x14ac:dyDescent="0.25">
      <c r="B179" s="129">
        <v>422</v>
      </c>
      <c r="C179" s="153" t="s">
        <v>171</v>
      </c>
      <c r="D179" s="139">
        <v>47500</v>
      </c>
      <c r="E179" s="139">
        <v>47500</v>
      </c>
      <c r="F179" s="139">
        <v>47367.5</v>
      </c>
      <c r="G179" s="140">
        <v>99.72</v>
      </c>
    </row>
    <row r="180" spans="2:7" x14ac:dyDescent="0.25">
      <c r="B180" s="175" t="s">
        <v>126</v>
      </c>
      <c r="C180" s="176" t="s">
        <v>142</v>
      </c>
      <c r="D180" s="174">
        <f>D181</f>
        <v>33000</v>
      </c>
      <c r="E180" s="174">
        <f t="shared" ref="E180:G180" si="20">E181</f>
        <v>33000</v>
      </c>
      <c r="F180" s="174">
        <f t="shared" si="20"/>
        <v>32238.75</v>
      </c>
      <c r="G180" s="174">
        <f t="shared" si="20"/>
        <v>97.69</v>
      </c>
    </row>
    <row r="181" spans="2:7" x14ac:dyDescent="0.25">
      <c r="B181" s="182" t="s">
        <v>127</v>
      </c>
      <c r="C181" s="179" t="s">
        <v>141</v>
      </c>
      <c r="D181" s="180">
        <v>33000</v>
      </c>
      <c r="E181" s="180">
        <v>33000</v>
      </c>
      <c r="F181" s="180">
        <v>32238.75</v>
      </c>
      <c r="G181" s="181">
        <v>97.69</v>
      </c>
    </row>
    <row r="182" spans="2:7" x14ac:dyDescent="0.25">
      <c r="B182" s="129">
        <v>42</v>
      </c>
      <c r="C182" s="153" t="s">
        <v>165</v>
      </c>
      <c r="D182" s="139">
        <v>33000</v>
      </c>
      <c r="E182" s="139">
        <v>33000</v>
      </c>
      <c r="F182" s="139">
        <v>32238.75</v>
      </c>
      <c r="G182" s="140">
        <v>97.69</v>
      </c>
    </row>
    <row r="183" spans="2:7" x14ac:dyDescent="0.25">
      <c r="B183" s="129">
        <v>422</v>
      </c>
      <c r="C183" s="153" t="s">
        <v>160</v>
      </c>
      <c r="D183" s="139">
        <v>33000</v>
      </c>
      <c r="E183" s="139">
        <v>33000</v>
      </c>
      <c r="F183" s="139">
        <v>32238.75</v>
      </c>
      <c r="G183" s="140">
        <v>97.69</v>
      </c>
    </row>
  </sheetData>
  <mergeCells count="4">
    <mergeCell ref="B2:G2"/>
    <mergeCell ref="B4:G4"/>
    <mergeCell ref="B6:C6"/>
    <mergeCell ref="B7:C7"/>
  </mergeCell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2</vt:i4>
      </vt:variant>
    </vt:vector>
  </HeadingPairs>
  <TitlesOfParts>
    <vt:vector size="10" baseType="lpstr">
      <vt:lpstr>SAŽETAK</vt:lpstr>
      <vt:lpstr> Račun prihoda i rashoda</vt:lpstr>
      <vt:lpstr>Rashodi i prihodi prema izv.fi.</vt:lpstr>
      <vt:lpstr>Rashodi prema funkcijskoj k </vt:lpstr>
      <vt:lpstr>Rashodi prema organizacijskoj k</vt:lpstr>
      <vt:lpstr>Račun financiranja</vt:lpstr>
      <vt:lpstr>Račun fin prema izvorima f</vt:lpstr>
      <vt:lpstr>Programska klasifikacija</vt:lpstr>
      <vt:lpstr>' Račun prihoda i rashoda'!Podrucje_ispisa</vt:lpstr>
      <vt:lpstr>SAŽETAK!Podrucje_ispisa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Marina Goreta</cp:lastModifiedBy>
  <cp:lastPrinted>2025-03-06T08:45:12Z</cp:lastPrinted>
  <dcterms:created xsi:type="dcterms:W3CDTF">2022-08-12T12:51:27Z</dcterms:created>
  <dcterms:modified xsi:type="dcterms:W3CDTF">2025-03-25T13:23:15Z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Tablica ogledni format izvještaja o izvršenju PKDP.xlsx</vt:lpwstr>
  </property>
</Properties>
</file>